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LENOVO\Desktop\PROJETO ROBÔS\COMMUNITY POWER EA\CONTA REAL\CP Pairs Trading V1, V2  e V3 - M1 - Lote Fixed e Risk % 0.01 MT5 RoboForex\V3 2024\Testes\"/>
    </mc:Choice>
  </mc:AlternateContent>
  <xr:revisionPtr revIDLastSave="0" documentId="13_ncr:1_{FE6D1206-1063-4C6B-A556-85C02DA24AF8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Ref. EURUSD" sheetId="1" r:id="rId1"/>
    <sheet name="Ref. USDJP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Z26" i="1" l="1"/>
  <c r="Z22" i="1"/>
  <c r="Z24" i="1" s="1"/>
  <c r="Z25" i="1" s="1"/>
  <c r="Z16" i="1"/>
  <c r="Z12" i="1"/>
  <c r="Z13" i="1" s="1"/>
  <c r="Z23" i="1" l="1"/>
  <c r="Z14" i="1"/>
  <c r="Z15" i="1" s="1"/>
  <c r="Z26" i="2"/>
  <c r="Y26" i="2"/>
  <c r="X26" i="2"/>
  <c r="W26" i="2"/>
  <c r="V26" i="2"/>
  <c r="T26" i="2"/>
  <c r="S26" i="2"/>
  <c r="R26" i="2"/>
  <c r="Q26" i="2"/>
  <c r="P26" i="2"/>
  <c r="N26" i="2"/>
  <c r="M26" i="2"/>
  <c r="L26" i="2"/>
  <c r="K26" i="2"/>
  <c r="J26" i="2"/>
  <c r="I26" i="2"/>
  <c r="H26" i="2"/>
  <c r="G26" i="2"/>
  <c r="F26" i="2"/>
  <c r="E26" i="2"/>
  <c r="D26" i="2"/>
  <c r="S23" i="2"/>
  <c r="Z22" i="2"/>
  <c r="Z24" i="2" s="1"/>
  <c r="Z25" i="2" s="1"/>
  <c r="Y22" i="2"/>
  <c r="Y23" i="2" s="1"/>
  <c r="X22" i="2"/>
  <c r="X24" i="2" s="1"/>
  <c r="X25" i="2" s="1"/>
  <c r="W22" i="2"/>
  <c r="W24" i="2" s="1"/>
  <c r="W25" i="2" s="1"/>
  <c r="V22" i="2"/>
  <c r="V23" i="2" s="1"/>
  <c r="T22" i="2"/>
  <c r="T23" i="2" s="1"/>
  <c r="S22" i="2"/>
  <c r="S24" i="2" s="1"/>
  <c r="S25" i="2" s="1"/>
  <c r="R22" i="2"/>
  <c r="R24" i="2" s="1"/>
  <c r="R25" i="2" s="1"/>
  <c r="Q22" i="2"/>
  <c r="Q24" i="2" s="1"/>
  <c r="Q25" i="2" s="1"/>
  <c r="P22" i="2"/>
  <c r="P24" i="2" s="1"/>
  <c r="P25" i="2" s="1"/>
  <c r="N22" i="2"/>
  <c r="N24" i="2" s="1"/>
  <c r="N25" i="2" s="1"/>
  <c r="M22" i="2"/>
  <c r="M23" i="2" s="1"/>
  <c r="L22" i="2"/>
  <c r="L23" i="2" s="1"/>
  <c r="K22" i="2"/>
  <c r="K23" i="2" s="1"/>
  <c r="J22" i="2"/>
  <c r="J23" i="2" s="1"/>
  <c r="I22" i="2"/>
  <c r="I23" i="2" s="1"/>
  <c r="H22" i="2"/>
  <c r="H23" i="2" s="1"/>
  <c r="G22" i="2"/>
  <c r="G24" i="2" s="1"/>
  <c r="G25" i="2" s="1"/>
  <c r="F22" i="2"/>
  <c r="F24" i="2" s="1"/>
  <c r="F25" i="2" s="1"/>
  <c r="E22" i="2"/>
  <c r="E23" i="2" s="1"/>
  <c r="D22" i="2"/>
  <c r="D23" i="2" s="1"/>
  <c r="Z16" i="2"/>
  <c r="Y16" i="2"/>
  <c r="X16" i="2"/>
  <c r="W16" i="2"/>
  <c r="V16" i="2"/>
  <c r="T16" i="2"/>
  <c r="S16" i="2"/>
  <c r="R16" i="2"/>
  <c r="Q16" i="2"/>
  <c r="P16" i="2"/>
  <c r="N16" i="2"/>
  <c r="M16" i="2"/>
  <c r="L16" i="2"/>
  <c r="K16" i="2"/>
  <c r="J16" i="2"/>
  <c r="I16" i="2"/>
  <c r="H16" i="2"/>
  <c r="G16" i="2"/>
  <c r="F16" i="2"/>
  <c r="E16" i="2"/>
  <c r="D16" i="2"/>
  <c r="V13" i="2"/>
  <c r="P13" i="2"/>
  <c r="Z12" i="2"/>
  <c r="Z13" i="2" s="1"/>
  <c r="Y12" i="2"/>
  <c r="Y14" i="2" s="1"/>
  <c r="Y15" i="2" s="1"/>
  <c r="X12" i="2"/>
  <c r="X13" i="2" s="1"/>
  <c r="W12" i="2"/>
  <c r="W14" i="2" s="1"/>
  <c r="W15" i="2" s="1"/>
  <c r="V12" i="2"/>
  <c r="V14" i="2" s="1"/>
  <c r="V15" i="2" s="1"/>
  <c r="T12" i="2"/>
  <c r="T14" i="2" s="1"/>
  <c r="T15" i="2" s="1"/>
  <c r="S12" i="2"/>
  <c r="S13" i="2" s="1"/>
  <c r="R12" i="2"/>
  <c r="R13" i="2" s="1"/>
  <c r="Q12" i="2"/>
  <c r="Q14" i="2" s="1"/>
  <c r="Q15" i="2" s="1"/>
  <c r="P12" i="2"/>
  <c r="P14" i="2" s="1"/>
  <c r="P15" i="2" s="1"/>
  <c r="N12" i="2"/>
  <c r="N13" i="2" s="1"/>
  <c r="M12" i="2"/>
  <c r="M14" i="2" s="1"/>
  <c r="M15" i="2" s="1"/>
  <c r="L12" i="2"/>
  <c r="L14" i="2" s="1"/>
  <c r="L15" i="2" s="1"/>
  <c r="K12" i="2"/>
  <c r="K13" i="2" s="1"/>
  <c r="J12" i="2"/>
  <c r="J13" i="2" s="1"/>
  <c r="I12" i="2"/>
  <c r="I13" i="2" s="1"/>
  <c r="H12" i="2"/>
  <c r="H13" i="2" s="1"/>
  <c r="G12" i="2"/>
  <c r="G13" i="2" s="1"/>
  <c r="F12" i="2"/>
  <c r="F14" i="2" s="1"/>
  <c r="F15" i="2" s="1"/>
  <c r="E12" i="2"/>
  <c r="E14" i="2" s="1"/>
  <c r="E15" i="2" s="1"/>
  <c r="D12" i="2"/>
  <c r="D14" i="2" s="1"/>
  <c r="D15" i="2" s="1"/>
  <c r="Y26" i="1"/>
  <c r="Y22" i="1"/>
  <c r="Y23" i="1" s="1"/>
  <c r="Y16" i="1"/>
  <c r="Y12" i="1"/>
  <c r="Y14" i="1" s="1"/>
  <c r="Y15" i="1" s="1"/>
  <c r="X26" i="1"/>
  <c r="X22" i="1"/>
  <c r="X23" i="1" s="1"/>
  <c r="X16" i="1"/>
  <c r="X12" i="1"/>
  <c r="X14" i="1" s="1"/>
  <c r="X15" i="1" s="1"/>
  <c r="W26" i="1"/>
  <c r="W22" i="1"/>
  <c r="W23" i="1" s="1"/>
  <c r="W16" i="1"/>
  <c r="W12" i="1"/>
  <c r="W14" i="1" s="1"/>
  <c r="W15" i="1" s="1"/>
  <c r="V26" i="1"/>
  <c r="V22" i="1"/>
  <c r="V23" i="1" s="1"/>
  <c r="V16" i="1"/>
  <c r="V12" i="1"/>
  <c r="V14" i="1" s="1"/>
  <c r="V15" i="1" s="1"/>
  <c r="T26" i="1"/>
  <c r="S26" i="1"/>
  <c r="R26" i="1"/>
  <c r="Q26" i="1"/>
  <c r="P26" i="1"/>
  <c r="N26" i="1"/>
  <c r="M26" i="1"/>
  <c r="L26" i="1"/>
  <c r="K26" i="1"/>
  <c r="J26" i="1"/>
  <c r="I26" i="1"/>
  <c r="H26" i="1"/>
  <c r="G26" i="1"/>
  <c r="F26" i="1"/>
  <c r="E26" i="1"/>
  <c r="D26" i="1"/>
  <c r="T22" i="1"/>
  <c r="T24" i="1" s="1"/>
  <c r="T25" i="1" s="1"/>
  <c r="S22" i="1"/>
  <c r="S23" i="1" s="1"/>
  <c r="R22" i="1"/>
  <c r="R24" i="1" s="1"/>
  <c r="R25" i="1" s="1"/>
  <c r="Q22" i="1"/>
  <c r="Q24" i="1" s="1"/>
  <c r="Q25" i="1" s="1"/>
  <c r="P22" i="1"/>
  <c r="P24" i="1" s="1"/>
  <c r="P25" i="1" s="1"/>
  <c r="N22" i="1"/>
  <c r="N23" i="1" s="1"/>
  <c r="M22" i="1"/>
  <c r="M23" i="1" s="1"/>
  <c r="L22" i="1"/>
  <c r="L24" i="1" s="1"/>
  <c r="L25" i="1" s="1"/>
  <c r="K22" i="1"/>
  <c r="K24" i="1" s="1"/>
  <c r="K25" i="1" s="1"/>
  <c r="J22" i="1"/>
  <c r="J23" i="1" s="1"/>
  <c r="I22" i="1"/>
  <c r="I24" i="1" s="1"/>
  <c r="I25" i="1" s="1"/>
  <c r="H22" i="1"/>
  <c r="H23" i="1" s="1"/>
  <c r="G22" i="1"/>
  <c r="G24" i="1" s="1"/>
  <c r="G25" i="1" s="1"/>
  <c r="F22" i="1"/>
  <c r="F24" i="1" s="1"/>
  <c r="F25" i="1" s="1"/>
  <c r="E22" i="1"/>
  <c r="E23" i="1" s="1"/>
  <c r="D22" i="1"/>
  <c r="D24" i="1" s="1"/>
  <c r="D25" i="1" s="1"/>
  <c r="T16" i="1"/>
  <c r="S16" i="1"/>
  <c r="R16" i="1"/>
  <c r="Q16" i="1"/>
  <c r="P16" i="1"/>
  <c r="N16" i="1"/>
  <c r="M16" i="1"/>
  <c r="L16" i="1"/>
  <c r="K16" i="1"/>
  <c r="J16" i="1"/>
  <c r="I16" i="1"/>
  <c r="H16" i="1"/>
  <c r="G16" i="1"/>
  <c r="F16" i="1"/>
  <c r="E16" i="1"/>
  <c r="D16" i="1"/>
  <c r="T12" i="1"/>
  <c r="T13" i="1" s="1"/>
  <c r="S12" i="1"/>
  <c r="S13" i="1" s="1"/>
  <c r="R12" i="1"/>
  <c r="R13" i="1" s="1"/>
  <c r="Q12" i="1"/>
  <c r="Q14" i="1" s="1"/>
  <c r="Q15" i="1" s="1"/>
  <c r="P12" i="1"/>
  <c r="P14" i="1" s="1"/>
  <c r="P15" i="1" s="1"/>
  <c r="N12" i="1"/>
  <c r="N13" i="1" s="1"/>
  <c r="M12" i="1"/>
  <c r="M14" i="1" s="1"/>
  <c r="M15" i="1" s="1"/>
  <c r="L12" i="1"/>
  <c r="L14" i="1" s="1"/>
  <c r="L15" i="1" s="1"/>
  <c r="K12" i="1"/>
  <c r="K14" i="1" s="1"/>
  <c r="K15" i="1" s="1"/>
  <c r="J12" i="1"/>
  <c r="J14" i="1" s="1"/>
  <c r="J15" i="1" s="1"/>
  <c r="I12" i="1"/>
  <c r="I13" i="1" s="1"/>
  <c r="H12" i="1"/>
  <c r="H14" i="1" s="1"/>
  <c r="H15" i="1" s="1"/>
  <c r="G12" i="1"/>
  <c r="G14" i="1" s="1"/>
  <c r="G15" i="1" s="1"/>
  <c r="F12" i="1"/>
  <c r="F13" i="1" s="1"/>
  <c r="E12" i="1"/>
  <c r="E14" i="1" s="1"/>
  <c r="E15" i="1" s="1"/>
  <c r="D12" i="1"/>
  <c r="D13" i="1" s="1"/>
  <c r="F23" i="1" l="1"/>
  <c r="H24" i="2"/>
  <c r="H25" i="2" s="1"/>
  <c r="W13" i="2"/>
  <c r="K24" i="2"/>
  <c r="K25" i="2" s="1"/>
  <c r="S14" i="1"/>
  <c r="S15" i="1" s="1"/>
  <c r="J24" i="1"/>
  <c r="J25" i="1" s="1"/>
  <c r="R14" i="2"/>
  <c r="R15" i="2" s="1"/>
  <c r="Z23" i="2"/>
  <c r="X14" i="2"/>
  <c r="X15" i="2" s="1"/>
  <c r="I24" i="2"/>
  <c r="I25" i="2" s="1"/>
  <c r="P23" i="2"/>
  <c r="Q23" i="2"/>
  <c r="Y24" i="2"/>
  <c r="Y25" i="2" s="1"/>
  <c r="R23" i="2"/>
  <c r="G14" i="2"/>
  <c r="G15" i="2" s="1"/>
  <c r="N23" i="2"/>
  <c r="M13" i="2"/>
  <c r="Y13" i="2"/>
  <c r="Z14" i="2"/>
  <c r="Z15" i="2" s="1"/>
  <c r="Q13" i="2"/>
  <c r="N14" i="2"/>
  <c r="N15" i="2" s="1"/>
  <c r="G23" i="2"/>
  <c r="W23" i="2"/>
  <c r="X23" i="2"/>
  <c r="H14" i="2"/>
  <c r="H15" i="2" s="1"/>
  <c r="T13" i="2"/>
  <c r="I14" i="2"/>
  <c r="I15" i="2" s="1"/>
  <c r="L13" i="2"/>
  <c r="J24" i="2"/>
  <c r="J25" i="2" s="1"/>
  <c r="F23" i="2"/>
  <c r="F13" i="2"/>
  <c r="Y24" i="1"/>
  <c r="Y25" i="1" s="1"/>
  <c r="R14" i="1"/>
  <c r="R15" i="1" s="1"/>
  <c r="E13" i="2"/>
  <c r="K23" i="1"/>
  <c r="P23" i="1"/>
  <c r="N14" i="1"/>
  <c r="N15" i="1" s="1"/>
  <c r="S24" i="1"/>
  <c r="S25" i="1" s="1"/>
  <c r="X24" i="1"/>
  <c r="X25" i="1" s="1"/>
  <c r="W24" i="1"/>
  <c r="W25" i="1" s="1"/>
  <c r="V24" i="1"/>
  <c r="V25" i="1" s="1"/>
  <c r="N24" i="1"/>
  <c r="N25" i="1" s="1"/>
  <c r="M24" i="1"/>
  <c r="M25" i="1" s="1"/>
  <c r="K13" i="1"/>
  <c r="J13" i="1"/>
  <c r="P13" i="1"/>
  <c r="I14" i="1"/>
  <c r="I15" i="1" s="1"/>
  <c r="G23" i="1"/>
  <c r="G13" i="1"/>
  <c r="F14" i="1"/>
  <c r="F15" i="1" s="1"/>
  <c r="E24" i="1"/>
  <c r="E25" i="1" s="1"/>
  <c r="D13" i="2"/>
  <c r="J14" i="2"/>
  <c r="J15" i="2" s="1"/>
  <c r="S14" i="2"/>
  <c r="S15" i="2" s="1"/>
  <c r="D24" i="2"/>
  <c r="D25" i="2" s="1"/>
  <c r="L24" i="2"/>
  <c r="L25" i="2" s="1"/>
  <c r="T24" i="2"/>
  <c r="T25" i="2" s="1"/>
  <c r="K14" i="2"/>
  <c r="K15" i="2" s="1"/>
  <c r="E24" i="2"/>
  <c r="E25" i="2" s="1"/>
  <c r="M24" i="2"/>
  <c r="M25" i="2" s="1"/>
  <c r="V24" i="2"/>
  <c r="V25" i="2" s="1"/>
  <c r="Y13" i="1"/>
  <c r="X13" i="1"/>
  <c r="W13" i="1"/>
  <c r="V13" i="1"/>
  <c r="Q23" i="1"/>
  <c r="R23" i="1"/>
  <c r="H24" i="1"/>
  <c r="H25" i="1" s="1"/>
  <c r="I23" i="1"/>
  <c r="D23" i="1"/>
  <c r="L23" i="1"/>
  <c r="T23" i="1"/>
  <c r="L13" i="1"/>
  <c r="E13" i="1"/>
  <c r="M13" i="1"/>
  <c r="D14" i="1"/>
  <c r="D15" i="1" s="1"/>
  <c r="T14" i="1"/>
  <c r="T15" i="1" s="1"/>
  <c r="H13" i="1"/>
  <c r="Q13" i="1"/>
</calcChain>
</file>

<file path=xl/sharedStrings.xml><?xml version="1.0" encoding="utf-8"?>
<sst xmlns="http://schemas.openxmlformats.org/spreadsheetml/2006/main" count="274" uniqueCount="85">
  <si>
    <t>Capital Inicial do teste  $100.000.000,00</t>
  </si>
  <si>
    <t xml:space="preserve"> Test Initial Capital $100,000,000.00</t>
  </si>
  <si>
    <t>Risco 0,01% e Lote inicial $0,01 Fixado</t>
  </si>
  <si>
    <t xml:space="preserve"> Risk 0.01% and Initial Lot $0.01 Fixed</t>
  </si>
  <si>
    <t>Análise Comparativa de Estratégias &amp; Desempenhos</t>
  </si>
  <si>
    <t>Estratégia Testada Nº→</t>
  </si>
  <si>
    <t>Tested Strategy No.→</t>
  </si>
  <si>
    <t>Não Usados/testados antes Correlação NEUTRA</t>
  </si>
  <si>
    <t>Correlação</t>
  </si>
  <si>
    <t xml:space="preserve"> Correlation</t>
  </si>
  <si>
    <t>Both</t>
  </si>
  <si>
    <t>EUR/USD</t>
  </si>
  <si>
    <t>USD/JPY</t>
  </si>
  <si>
    <t>Neutral</t>
  </si>
  <si>
    <t>Ranking</t>
  </si>
  <si>
    <t>1º</t>
  </si>
  <si>
    <t>2º</t>
  </si>
  <si>
    <t>18º</t>
  </si>
  <si>
    <t>10º</t>
  </si>
  <si>
    <t>15º</t>
  </si>
  <si>
    <t>13º</t>
  </si>
  <si>
    <t>3º</t>
  </si>
  <si>
    <t>20º</t>
  </si>
  <si>
    <t>9º</t>
  </si>
  <si>
    <t>4º</t>
  </si>
  <si>
    <t>6º</t>
  </si>
  <si>
    <t>7º</t>
  </si>
  <si>
    <t>12º</t>
  </si>
  <si>
    <t>14º</t>
  </si>
  <si>
    <t>17º</t>
  </si>
  <si>
    <t>19º</t>
  </si>
  <si>
    <t>21º</t>
  </si>
  <si>
    <t>Manter a estratégia? →</t>
  </si>
  <si>
    <t>Maintain the strategy? →</t>
  </si>
  <si>
    <t>Ativo→</t>
  </si>
  <si>
    <t>Active→</t>
  </si>
  <si>
    <t>EURUSD</t>
  </si>
  <si>
    <t>USDJPY</t>
  </si>
  <si>
    <t>AUDCAD</t>
  </si>
  <si>
    <t>AUDJPY</t>
  </si>
  <si>
    <t>CADJPY</t>
  </si>
  <si>
    <t>EURCAD</t>
  </si>
  <si>
    <t>GBPUSD</t>
  </si>
  <si>
    <t>NZDCAD</t>
  </si>
  <si>
    <t>NZDUSD</t>
  </si>
  <si>
    <t>USDCAD</t>
  </si>
  <si>
    <t>USDCHF</t>
  </si>
  <si>
    <t>EUR/GBP</t>
  </si>
  <si>
    <t>EUR/AUD</t>
  </si>
  <si>
    <t>EUR/CHF</t>
  </si>
  <si>
    <t>GBP/CAD</t>
  </si>
  <si>
    <t>NZD/JPY</t>
  </si>
  <si>
    <t>DIRETO 2015 á 20-07-2024 (114 Meses) →  DIRECT 2015 to 07/20/2024 (114 Months)</t>
  </si>
  <si>
    <t>Nº de Meses Testados</t>
  </si>
  <si>
    <t xml:space="preserve"> Number of Months Tested</t>
  </si>
  <si>
    <t>DD (Máximo Rebaixamento) e/ou Stop:</t>
  </si>
  <si>
    <t xml:space="preserve"> DD (Maximum Drawdown) and/or Stop:</t>
  </si>
  <si>
    <t>Lucro</t>
  </si>
  <si>
    <t>Capital Inicial Necessário = DD+40%: 
(DD e/ou Stop máximo + 30% (Stop Corretora) +10 Margem de Segurança))</t>
  </si>
  <si>
    <t>Required Initial Capital = DD+40%:  (DD and/or maximum Stop + 30% (Broker Stop) +10 Safety Margin))</t>
  </si>
  <si>
    <t>% do DD comparado com o Capital Nescessário</t>
  </si>
  <si>
    <t xml:space="preserve"> % of DD compared to the Required Capital</t>
  </si>
  <si>
    <t>Retorno Bruto: 
(Lucro x100/Capital inicial Necessário)</t>
  </si>
  <si>
    <t xml:space="preserve"> Gross Return:  
(Profit x100/Required Starting Capital)</t>
  </si>
  <si>
    <t>Retorno Médio por Mês em % 
(Retorno Bruto /nº de meses)</t>
  </si>
  <si>
    <t>Average Return per Month in %  
(Gross Return / number of months)</t>
  </si>
  <si>
    <t>Retorno Médio por Mês em $ 
(Lucro /nº de meses)</t>
  </si>
  <si>
    <t xml:space="preserve"> Average Return per Month in $  
(Profit / number of months)</t>
  </si>
  <si>
    <t>01-08-2008 á 31-12-2008 Bolhas Imobiliária (12 Meses) Período Crítico → 01-08-2008 to 31-12-2008 Real Estate Bubbles (12 Months) Critical Period</t>
  </si>
  <si>
    <t>Not Used/tested before NEUTRAL Correlation</t>
  </si>
  <si>
    <t>AUDUSD</t>
  </si>
  <si>
    <t>EURJPY</t>
  </si>
  <si>
    <t>GBPJPY</t>
  </si>
  <si>
    <t>CHFJPY</t>
  </si>
  <si>
    <t>AUDNZD</t>
  </si>
  <si>
    <t>5º</t>
  </si>
  <si>
    <t>8º</t>
  </si>
  <si>
    <t>11º</t>
  </si>
  <si>
    <t>16º</t>
  </si>
  <si>
    <t>Pares descartados anteriomentes/Previously discarded pairs</t>
  </si>
  <si>
    <t>Profit</t>
  </si>
  <si>
    <t>Comparative Analysis of Strategies &amp; Performances</t>
  </si>
  <si>
    <t>NO</t>
  </si>
  <si>
    <t>YES</t>
  </si>
  <si>
    <t>1 631,04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</si>
</sst>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[$-416]0.00%"/>
  </numFmts>
  <fonts count="10" x14ac:knownFonts="1">
    <font>
      <sz val="10"/>
      <name val="Arial"/>
      <family val="2"/>
    </font>
    <font>
      <b/>
      <sz val="10"/>
      <name val="Arial"/>
      <family val="2"/>
    </font>
    <font>
      <b/>
      <sz val="15"/>
      <color rgb="FF3465A4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2A6099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C9211E"/>
      </patternFill>
    </fill>
    <fill>
      <patternFill patternType="solid">
        <fgColor rgb="FF2A6099"/>
        <bgColor rgb="FF3465A4"/>
      </patternFill>
    </fill>
    <fill>
      <patternFill patternType="solid">
        <fgColor rgb="FF650953"/>
        <bgColor rgb="FF800080"/>
      </patternFill>
    </fill>
    <fill>
      <patternFill patternType="solid">
        <fgColor rgb="FF5EB91E"/>
        <bgColor rgb="FF81D41A"/>
      </patternFill>
    </fill>
    <fill>
      <patternFill patternType="solid">
        <fgColor rgb="FF333333"/>
        <bgColor rgb="FF333300"/>
      </patternFill>
    </fill>
    <fill>
      <patternFill patternType="solid">
        <fgColor rgb="FFCCCCCC"/>
        <bgColor rgb="FFCCCCFF"/>
      </patternFill>
    </fill>
    <fill>
      <patternFill patternType="solid">
        <fgColor rgb="FFC9211E"/>
        <bgColor rgb="FF8D281E"/>
      </patternFill>
    </fill>
    <fill>
      <patternFill patternType="solid">
        <fgColor rgb="FF3465A4"/>
        <bgColor rgb="FF2A6099"/>
      </patternFill>
    </fill>
    <fill>
      <patternFill patternType="solid">
        <fgColor theme="2" tint="-0.249977111117893"/>
        <bgColor rgb="FFFFFF00"/>
      </patternFill>
    </fill>
    <fill>
      <patternFill patternType="solid">
        <fgColor theme="2" tint="-0.249977111117893"/>
        <bgColor rgb="FFC9211E"/>
      </patternFill>
    </fill>
    <fill>
      <patternFill patternType="solid">
        <fgColor rgb="FF0070C0"/>
        <bgColor rgb="FF5EB91E"/>
      </patternFill>
    </fill>
    <fill>
      <patternFill patternType="solid">
        <fgColor rgb="FF0070C0"/>
        <bgColor rgb="FF3465A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993366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14999847407452621"/>
        <bgColor rgb="FFCCCCFF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rgb="FFC9211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/>
    </xf>
    <xf numFmtId="0" fontId="5" fillId="7" borderId="1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0" fillId="6" borderId="0" xfId="0" applyFont="1" applyFill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164" fontId="6" fillId="8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9" borderId="0" xfId="0" applyFont="1" applyFill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165" fontId="0" fillId="8" borderId="0" xfId="0" applyNumberFormat="1" applyFill="1" applyAlignment="1">
      <alignment horizontal="right" vertical="center"/>
    </xf>
    <xf numFmtId="0" fontId="0" fillId="0" borderId="1" xfId="0" applyFont="1" applyBorder="1" applyAlignment="1">
      <alignment horizontal="center" wrapText="1"/>
    </xf>
    <xf numFmtId="10" fontId="0" fillId="8" borderId="0" xfId="0" applyNumberFormat="1" applyFill="1" applyAlignment="1">
      <alignment horizontal="center" vertical="center"/>
    </xf>
    <xf numFmtId="0" fontId="0" fillId="10" borderId="0" xfId="0" applyFont="1" applyFill="1" applyAlignment="1">
      <alignment horizontal="center"/>
    </xf>
    <xf numFmtId="0" fontId="0" fillId="10" borderId="1" xfId="0" applyFont="1" applyFill="1" applyBorder="1" applyAlignment="1">
      <alignment horizontal="center" wrapText="1"/>
    </xf>
    <xf numFmtId="164" fontId="0" fillId="8" borderId="0" xfId="0" applyNumberFormat="1" applyFill="1" applyAlignment="1">
      <alignment horizontal="right" vertical="center"/>
    </xf>
    <xf numFmtId="164" fontId="0" fillId="8" borderId="0" xfId="0" applyNumberFormat="1" applyFill="1" applyAlignment="1">
      <alignment horizontal="center" vertical="center"/>
    </xf>
    <xf numFmtId="0" fontId="5" fillId="7" borderId="1" xfId="0" applyFont="1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6" fillId="11" borderId="0" xfId="0" applyNumberFormat="1" applyFont="1" applyFill="1" applyAlignment="1">
      <alignment horizontal="right" vertical="center"/>
    </xf>
    <xf numFmtId="164" fontId="6" fillId="12" borderId="0" xfId="0" applyNumberFormat="1" applyFont="1" applyFill="1" applyAlignment="1">
      <alignment horizontal="right" vertical="center"/>
    </xf>
    <xf numFmtId="10" fontId="0" fillId="12" borderId="0" xfId="0" applyNumberFormat="1" applyFill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13" borderId="0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15" borderId="0" xfId="0" applyFont="1" applyFill="1"/>
    <xf numFmtId="0" fontId="1" fillId="16" borderId="0" xfId="0" applyFont="1" applyFill="1" applyAlignment="1">
      <alignment horizontal="left"/>
    </xf>
    <xf numFmtId="0" fontId="1" fillId="16" borderId="0" xfId="0" applyFont="1" applyFill="1" applyAlignment="1">
      <alignment horizontal="center"/>
    </xf>
    <xf numFmtId="0" fontId="7" fillId="15" borderId="0" xfId="0" applyFont="1" applyFill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8" fillId="17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10" borderId="0" xfId="0" applyFont="1" applyFill="1" applyAlignment="1">
      <alignment horizontal="center" wrapText="1"/>
    </xf>
    <xf numFmtId="0" fontId="9" fillId="0" borderId="0" xfId="0" applyFont="1"/>
    <xf numFmtId="9" fontId="1" fillId="0" borderId="0" xfId="0" applyNumberFormat="1" applyFont="1" applyAlignment="1">
      <alignment horizontal="center" vertical="center"/>
    </xf>
    <xf numFmtId="164" fontId="0" fillId="20" borderId="0" xfId="0" applyNumberFormat="1" applyFill="1" applyAlignment="1">
      <alignment horizontal="center" vertical="center"/>
    </xf>
    <xf numFmtId="10" fontId="0" fillId="20" borderId="0" xfId="0" applyNumberFormat="1" applyFill="1" applyAlignment="1">
      <alignment horizontal="center" vertical="center"/>
    </xf>
    <xf numFmtId="164" fontId="6" fillId="21" borderId="0" xfId="0" applyNumberFormat="1" applyFont="1" applyFill="1" applyAlignment="1">
      <alignment horizontal="right" vertical="center"/>
    </xf>
    <xf numFmtId="10" fontId="0" fillId="22" borderId="0" xfId="0" applyNumberFormat="1" applyFill="1" applyAlignment="1">
      <alignment horizontal="center" vertical="center"/>
    </xf>
    <xf numFmtId="164" fontId="6" fillId="22" borderId="0" xfId="0" applyNumberFormat="1" applyFont="1" applyFill="1" applyAlignment="1">
      <alignment horizontal="right" vertical="center"/>
    </xf>
    <xf numFmtId="0" fontId="0" fillId="23" borderId="1" xfId="0" applyFont="1" applyFill="1" applyBorder="1" applyAlignment="1">
      <alignment horizontal="center"/>
    </xf>
    <xf numFmtId="0" fontId="1" fillId="23" borderId="4" xfId="0" applyFont="1" applyFill="1" applyBorder="1" applyAlignment="1">
      <alignment horizontal="center" vertical="center"/>
    </xf>
    <xf numFmtId="0" fontId="0" fillId="23" borderId="0" xfId="0" applyFont="1" applyFill="1" applyBorder="1" applyAlignment="1">
      <alignment horizontal="center"/>
    </xf>
    <xf numFmtId="0" fontId="0" fillId="24" borderId="0" xfId="0" applyFont="1" applyFill="1" applyBorder="1" applyAlignment="1">
      <alignment horizontal="center"/>
    </xf>
    <xf numFmtId="164" fontId="0" fillId="23" borderId="0" xfId="0" applyNumberFormat="1" applyFill="1" applyAlignment="1">
      <alignment horizontal="right"/>
    </xf>
    <xf numFmtId="0" fontId="0" fillId="24" borderId="4" xfId="0" applyFont="1" applyFill="1" applyBorder="1" applyAlignment="1">
      <alignment horizontal="center" vertical="center"/>
    </xf>
    <xf numFmtId="164" fontId="0" fillId="23" borderId="0" xfId="0" applyNumberFormat="1" applyFont="1" applyFill="1" applyAlignment="1">
      <alignment horizontal="center"/>
    </xf>
    <xf numFmtId="0" fontId="0" fillId="19" borderId="0" xfId="0" applyFont="1" applyFill="1" applyBorder="1" applyAlignment="1">
      <alignment horizontal="center"/>
    </xf>
    <xf numFmtId="164" fontId="0" fillId="19" borderId="0" xfId="0" applyNumberFormat="1" applyFill="1" applyAlignment="1">
      <alignment horizontal="center"/>
    </xf>
    <xf numFmtId="164" fontId="0" fillId="25" borderId="0" xfId="0" applyNumberFormat="1" applyFont="1" applyFill="1" applyAlignment="1">
      <alignment horizontal="center"/>
    </xf>
    <xf numFmtId="0" fontId="0" fillId="1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C9211E"/>
      <rgbColor rgb="FFFFFFCC"/>
      <rgbColor rgb="FFCCFFFF"/>
      <rgbColor rgb="FF650953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3465A4"/>
      <rgbColor rgb="FF969696"/>
      <rgbColor rgb="FF003366"/>
      <rgbColor rgb="FF5EB91E"/>
      <rgbColor rgb="FF003300"/>
      <rgbColor rgb="FF333300"/>
      <rgbColor rgb="FF8D2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26"/>
  <sheetViews>
    <sheetView zoomScale="80" zoomScaleNormal="80" workbookViewId="0">
      <selection activeCell="A3" sqref="A3"/>
    </sheetView>
  </sheetViews>
  <sheetFormatPr defaultColWidth="11.5703125" defaultRowHeight="12.75" x14ac:dyDescent="0.2"/>
  <cols>
    <col min="1" max="1" width="1.7109375" customWidth="1"/>
    <col min="2" max="2" width="35.7109375" customWidth="1"/>
    <col min="3" max="3" width="38.42578125" style="1" customWidth="1"/>
    <col min="4" max="4" width="14.28515625" customWidth="1"/>
    <col min="5" max="5" width="14.28515625" style="2" customWidth="1"/>
    <col min="7" max="7" width="13.28515625" customWidth="1"/>
    <col min="8" max="8" width="13.85546875" customWidth="1"/>
    <col min="9" max="9" width="12.85546875" customWidth="1"/>
    <col min="10" max="10" width="13.5703125" customWidth="1"/>
    <col min="11" max="11" width="14.85546875" customWidth="1"/>
    <col min="13" max="14" width="13.28515625" customWidth="1"/>
    <col min="15" max="15" width="1.42578125" style="3" customWidth="1"/>
    <col min="16" max="20" width="13.28515625" customWidth="1"/>
    <col min="21" max="21" width="1.42578125" style="3" customWidth="1"/>
    <col min="22" max="25" width="16" customWidth="1"/>
    <col min="26" max="26" width="13.140625" customWidth="1"/>
    <col min="27" max="27" width="1.42578125" style="3" customWidth="1"/>
  </cols>
  <sheetData>
    <row r="1" spans="1:1011" ht="15.75" customHeight="1" x14ac:dyDescent="0.2">
      <c r="B1" s="4" t="s">
        <v>0</v>
      </c>
      <c r="C1" s="5" t="s">
        <v>1</v>
      </c>
      <c r="F1" s="69" t="s">
        <v>4</v>
      </c>
      <c r="P1" s="57"/>
      <c r="Q1" s="58" t="s">
        <v>7</v>
      </c>
      <c r="R1" s="57"/>
      <c r="S1" s="57"/>
      <c r="T1" s="57"/>
      <c r="V1" s="64" t="s">
        <v>79</v>
      </c>
      <c r="W1" s="64"/>
      <c r="X1" s="64"/>
      <c r="Y1" s="64"/>
      <c r="Z1" s="86"/>
    </row>
    <row r="2" spans="1:1011" ht="24.75" customHeight="1" x14ac:dyDescent="0.3">
      <c r="B2" s="6" t="s">
        <v>2</v>
      </c>
      <c r="C2" s="7" t="s">
        <v>3</v>
      </c>
      <c r="E2"/>
      <c r="F2" s="8" t="s">
        <v>81</v>
      </c>
      <c r="P2" s="58"/>
      <c r="Q2" s="60" t="s">
        <v>69</v>
      </c>
      <c r="R2" s="58"/>
      <c r="S2" s="59"/>
      <c r="T2" s="59"/>
      <c r="V2" s="70">
        <v>0.82</v>
      </c>
      <c r="W2" s="70">
        <v>0.83</v>
      </c>
      <c r="X2" s="70">
        <v>0.8</v>
      </c>
      <c r="Y2" s="70">
        <v>0.53</v>
      </c>
      <c r="Z2" s="70">
        <v>0</v>
      </c>
    </row>
    <row r="3" spans="1:1011" ht="14.1" customHeight="1" x14ac:dyDescent="0.2">
      <c r="B3" s="9" t="s">
        <v>5</v>
      </c>
      <c r="C3" s="10" t="s">
        <v>6</v>
      </c>
      <c r="D3" s="11">
        <v>800177</v>
      </c>
      <c r="F3" s="17"/>
      <c r="G3" s="17"/>
      <c r="H3" s="17"/>
      <c r="I3" s="17"/>
      <c r="J3" s="17"/>
      <c r="K3" s="17"/>
      <c r="L3" s="17"/>
      <c r="M3" s="17"/>
      <c r="N3" s="17"/>
      <c r="O3" s="20"/>
      <c r="P3" s="17"/>
      <c r="Q3" s="17"/>
      <c r="R3" s="17"/>
      <c r="S3" s="17"/>
      <c r="T3" s="17"/>
      <c r="U3" s="20"/>
      <c r="V3" s="17"/>
      <c r="W3" s="17"/>
      <c r="X3" s="17"/>
      <c r="Y3" s="17"/>
      <c r="Z3" s="63"/>
    </row>
    <row r="4" spans="1:1011" ht="15.75" x14ac:dyDescent="0.2">
      <c r="B4" s="9" t="s">
        <v>8</v>
      </c>
      <c r="C4" s="10" t="s">
        <v>9</v>
      </c>
      <c r="D4" s="12" t="s">
        <v>10</v>
      </c>
      <c r="E4" s="13" t="s">
        <v>10</v>
      </c>
      <c r="F4" s="14" t="s">
        <v>11</v>
      </c>
      <c r="G4" s="14" t="s">
        <v>12</v>
      </c>
      <c r="H4" s="14" t="s">
        <v>12</v>
      </c>
      <c r="I4" s="14" t="s">
        <v>11</v>
      </c>
      <c r="J4" s="14" t="s">
        <v>10</v>
      </c>
      <c r="K4" s="14" t="s">
        <v>10</v>
      </c>
      <c r="L4" s="14" t="s">
        <v>10</v>
      </c>
      <c r="M4" s="14" t="s">
        <v>10</v>
      </c>
      <c r="N4" s="14" t="s">
        <v>10</v>
      </c>
      <c r="P4" s="14" t="s">
        <v>13</v>
      </c>
      <c r="Q4" s="14" t="s">
        <v>13</v>
      </c>
      <c r="R4" s="14" t="s">
        <v>12</v>
      </c>
      <c r="S4" s="14" t="s">
        <v>11</v>
      </c>
      <c r="T4" s="61" t="s">
        <v>12</v>
      </c>
      <c r="V4" s="14" t="s">
        <v>11</v>
      </c>
      <c r="W4" s="14" t="s">
        <v>12</v>
      </c>
      <c r="X4" s="14" t="s">
        <v>12</v>
      </c>
      <c r="Y4" s="14" t="s">
        <v>12</v>
      </c>
      <c r="Z4" s="61" t="s">
        <v>13</v>
      </c>
    </row>
    <row r="5" spans="1:1011" ht="14.1" customHeight="1" x14ac:dyDescent="0.2">
      <c r="B5" s="9" t="s">
        <v>14</v>
      </c>
      <c r="C5" s="10" t="s">
        <v>14</v>
      </c>
      <c r="D5" s="15" t="s">
        <v>15</v>
      </c>
      <c r="E5" s="16" t="s">
        <v>16</v>
      </c>
      <c r="F5" s="14" t="s">
        <v>17</v>
      </c>
      <c r="G5" s="14" t="s">
        <v>18</v>
      </c>
      <c r="H5" s="2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61" t="s">
        <v>31</v>
      </c>
      <c r="V5" s="62" t="s">
        <v>75</v>
      </c>
      <c r="W5" s="62" t="s">
        <v>76</v>
      </c>
      <c r="X5" s="62" t="s">
        <v>77</v>
      </c>
      <c r="Y5" s="62" t="s">
        <v>78</v>
      </c>
      <c r="Z5" s="62" t="s">
        <v>30</v>
      </c>
    </row>
    <row r="6" spans="1:1011" ht="15.75" x14ac:dyDescent="0.25">
      <c r="A6" s="17"/>
      <c r="B6" s="18" t="s">
        <v>32</v>
      </c>
      <c r="C6" s="19" t="s">
        <v>33</v>
      </c>
      <c r="D6" s="76" t="s">
        <v>82</v>
      </c>
      <c r="E6" s="81" t="s">
        <v>82</v>
      </c>
      <c r="F6" s="79" t="s">
        <v>82</v>
      </c>
      <c r="G6" s="79" t="s">
        <v>82</v>
      </c>
      <c r="H6" s="79" t="s">
        <v>82</v>
      </c>
      <c r="I6" s="79" t="s">
        <v>82</v>
      </c>
      <c r="J6" s="79" t="s">
        <v>82</v>
      </c>
      <c r="K6" s="79" t="s">
        <v>82</v>
      </c>
      <c r="L6" s="79" t="s">
        <v>82</v>
      </c>
      <c r="M6" s="78" t="s">
        <v>83</v>
      </c>
      <c r="N6" s="83" t="s">
        <v>83</v>
      </c>
      <c r="P6" s="79" t="s">
        <v>82</v>
      </c>
      <c r="Q6" s="79" t="s">
        <v>82</v>
      </c>
      <c r="R6" s="79" t="s">
        <v>82</v>
      </c>
      <c r="S6" s="83" t="s">
        <v>83</v>
      </c>
      <c r="T6" s="79" t="s">
        <v>82</v>
      </c>
      <c r="V6" s="79" t="s">
        <v>82</v>
      </c>
      <c r="W6" s="79" t="s">
        <v>82</v>
      </c>
      <c r="X6" s="79" t="s">
        <v>82</v>
      </c>
      <c r="Y6" s="79" t="s">
        <v>82</v>
      </c>
      <c r="Z6" s="79" t="s">
        <v>82</v>
      </c>
      <c r="AA6" s="20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</row>
    <row r="7" spans="1:1011" ht="14.1" customHeight="1" x14ac:dyDescent="0.2">
      <c r="A7" s="17"/>
      <c r="B7" s="9" t="s">
        <v>34</v>
      </c>
      <c r="C7" s="10" t="s">
        <v>35</v>
      </c>
      <c r="D7" s="51" t="s">
        <v>36</v>
      </c>
      <c r="E7" s="52" t="s">
        <v>37</v>
      </c>
      <c r="F7" s="53" t="s">
        <v>38</v>
      </c>
      <c r="G7" s="53" t="s">
        <v>39</v>
      </c>
      <c r="H7" s="53" t="s">
        <v>40</v>
      </c>
      <c r="I7" s="53" t="s">
        <v>41</v>
      </c>
      <c r="J7" s="54" t="s">
        <v>42</v>
      </c>
      <c r="K7" s="53" t="s">
        <v>43</v>
      </c>
      <c r="L7" s="54" t="s">
        <v>44</v>
      </c>
      <c r="M7" s="53" t="s">
        <v>45</v>
      </c>
      <c r="N7" s="54" t="s">
        <v>46</v>
      </c>
      <c r="O7" s="20"/>
      <c r="P7" s="55" t="s">
        <v>47</v>
      </c>
      <c r="Q7" s="56" t="s">
        <v>48</v>
      </c>
      <c r="R7" s="55" t="s">
        <v>49</v>
      </c>
      <c r="S7" s="55" t="s">
        <v>50</v>
      </c>
      <c r="T7" s="56" t="s">
        <v>51</v>
      </c>
      <c r="U7" s="20"/>
      <c r="V7" s="66" t="s">
        <v>70</v>
      </c>
      <c r="W7" s="66" t="s">
        <v>71</v>
      </c>
      <c r="X7" s="66" t="s">
        <v>72</v>
      </c>
      <c r="Y7" s="66" t="s">
        <v>73</v>
      </c>
      <c r="Z7" s="66" t="s">
        <v>74</v>
      </c>
      <c r="AA7" s="20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</row>
    <row r="8" spans="1:1011" x14ac:dyDescent="0.2">
      <c r="B8" s="21" t="s">
        <v>52</v>
      </c>
      <c r="C8" s="22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0"/>
      <c r="P8" s="24"/>
      <c r="Q8" s="24"/>
      <c r="R8" s="24"/>
      <c r="S8" s="24"/>
      <c r="T8" s="24"/>
      <c r="U8" s="20"/>
      <c r="V8" s="24"/>
      <c r="W8" s="24"/>
      <c r="X8" s="24"/>
      <c r="Y8" s="24"/>
      <c r="Z8" s="24"/>
      <c r="AA8" s="20"/>
    </row>
    <row r="9" spans="1:1011" x14ac:dyDescent="0.2">
      <c r="B9" s="2" t="s">
        <v>53</v>
      </c>
      <c r="C9" s="25" t="s">
        <v>54</v>
      </c>
      <c r="D9" s="26">
        <v>114</v>
      </c>
      <c r="E9" s="2">
        <v>114</v>
      </c>
      <c r="F9" s="2">
        <v>114</v>
      </c>
      <c r="G9" s="2">
        <v>114</v>
      </c>
      <c r="H9" s="2">
        <v>114</v>
      </c>
      <c r="I9" s="2">
        <v>114</v>
      </c>
      <c r="J9" s="2">
        <v>114</v>
      </c>
      <c r="K9" s="2">
        <v>114</v>
      </c>
      <c r="L9" s="2">
        <v>114</v>
      </c>
      <c r="M9" s="2">
        <v>114</v>
      </c>
      <c r="N9" s="2">
        <v>114</v>
      </c>
      <c r="P9" s="2">
        <v>114</v>
      </c>
      <c r="Q9" s="2">
        <v>114</v>
      </c>
      <c r="R9" s="2">
        <v>114</v>
      </c>
      <c r="S9" s="2">
        <v>114</v>
      </c>
      <c r="T9" s="2">
        <v>114</v>
      </c>
      <c r="U9" s="20"/>
      <c r="V9" s="2">
        <v>114</v>
      </c>
      <c r="W9" s="2">
        <v>114</v>
      </c>
      <c r="X9" s="2">
        <v>114</v>
      </c>
      <c r="Y9" s="2">
        <v>114</v>
      </c>
      <c r="Z9" s="2">
        <v>114</v>
      </c>
      <c r="AA9" s="20"/>
    </row>
    <row r="10" spans="1:1011" x14ac:dyDescent="0.2">
      <c r="A10" s="27"/>
      <c r="B10" s="28" t="s">
        <v>55</v>
      </c>
      <c r="C10" s="29" t="s">
        <v>56</v>
      </c>
      <c r="D10" s="27">
        <v>611.85</v>
      </c>
      <c r="E10" s="28">
        <v>864.96</v>
      </c>
      <c r="F10" s="28">
        <v>444.43</v>
      </c>
      <c r="G10" s="28">
        <v>742.28</v>
      </c>
      <c r="H10" s="28">
        <v>489.94</v>
      </c>
      <c r="I10" s="28">
        <v>613.6</v>
      </c>
      <c r="J10" s="28">
        <v>866.1</v>
      </c>
      <c r="K10" s="28">
        <v>1307.77</v>
      </c>
      <c r="L10" s="28">
        <v>1482.68</v>
      </c>
      <c r="M10" s="28">
        <v>247.09</v>
      </c>
      <c r="N10" s="28">
        <v>319.69</v>
      </c>
      <c r="O10" s="30"/>
      <c r="P10" s="28">
        <v>1227.25</v>
      </c>
      <c r="Q10" s="28">
        <v>565.05999999999995</v>
      </c>
      <c r="R10" s="28">
        <v>1171.33</v>
      </c>
      <c r="S10" s="28">
        <v>735.35</v>
      </c>
      <c r="T10" s="28">
        <v>619.92999999999995</v>
      </c>
      <c r="U10" s="30"/>
      <c r="V10" s="28" t="s">
        <v>84</v>
      </c>
      <c r="W10" s="28">
        <v>964.21</v>
      </c>
      <c r="X10" s="28">
        <v>2856.06</v>
      </c>
      <c r="Y10" s="28">
        <v>991.63</v>
      </c>
      <c r="Z10" s="28">
        <v>633.42999999999995</v>
      </c>
      <c r="AA10" s="30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</row>
    <row r="11" spans="1:1011" x14ac:dyDescent="0.2">
      <c r="A11" s="27"/>
      <c r="B11" s="28" t="s">
        <v>57</v>
      </c>
      <c r="C11" s="29" t="s">
        <v>80</v>
      </c>
      <c r="D11" s="80">
        <v>22.54</v>
      </c>
      <c r="E11" s="28">
        <v>-492.7</v>
      </c>
      <c r="F11" s="28">
        <v>-221.97</v>
      </c>
      <c r="G11" s="28">
        <v>-118.16</v>
      </c>
      <c r="H11" s="28">
        <v>-158.38</v>
      </c>
      <c r="I11" s="28">
        <v>-352.82</v>
      </c>
      <c r="J11" s="28">
        <v>-256.81</v>
      </c>
      <c r="K11" s="28">
        <v>-1107.5999999999999</v>
      </c>
      <c r="L11" s="28">
        <v>-1264.18</v>
      </c>
      <c r="M11" s="82">
        <v>541.4</v>
      </c>
      <c r="N11" s="82">
        <v>232.29</v>
      </c>
      <c r="O11" s="30"/>
      <c r="P11" s="28">
        <v>-871.08</v>
      </c>
      <c r="Q11" s="47">
        <v>-38.770000000000003</v>
      </c>
      <c r="R11" s="28">
        <v>-988.35</v>
      </c>
      <c r="S11" s="28">
        <v>54.99</v>
      </c>
      <c r="T11" s="28">
        <v>-296.44</v>
      </c>
      <c r="U11" s="30"/>
      <c r="V11" s="28">
        <v>-1052.31</v>
      </c>
      <c r="W11" s="28">
        <v>-740.38</v>
      </c>
      <c r="X11" s="28">
        <v>-2813.39</v>
      </c>
      <c r="Y11" s="28">
        <v>-940.48</v>
      </c>
      <c r="Z11" s="46">
        <v>-488.34</v>
      </c>
      <c r="AA11" s="30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</row>
    <row r="12" spans="1:1011" ht="38.25" x14ac:dyDescent="0.2">
      <c r="A12" s="31"/>
      <c r="B12" s="32" t="s">
        <v>58</v>
      </c>
      <c r="C12" s="33" t="s">
        <v>59</v>
      </c>
      <c r="D12" s="34">
        <f t="shared" ref="D12:N12" si="0">(D10*40%)+D10</f>
        <v>856.59</v>
      </c>
      <c r="E12" s="34">
        <f t="shared" si="0"/>
        <v>1210.944</v>
      </c>
      <c r="F12" s="34">
        <f t="shared" si="0"/>
        <v>622.202</v>
      </c>
      <c r="G12" s="34">
        <f t="shared" si="0"/>
        <v>1039.192</v>
      </c>
      <c r="H12" s="34">
        <f t="shared" si="0"/>
        <v>685.91599999999994</v>
      </c>
      <c r="I12" s="34">
        <f t="shared" si="0"/>
        <v>859.04000000000008</v>
      </c>
      <c r="J12" s="34">
        <f t="shared" si="0"/>
        <v>1212.54</v>
      </c>
      <c r="K12" s="34">
        <f t="shared" si="0"/>
        <v>1830.8780000000002</v>
      </c>
      <c r="L12" s="34">
        <f t="shared" si="0"/>
        <v>2075.752</v>
      </c>
      <c r="M12" s="34">
        <f t="shared" si="0"/>
        <v>345.92600000000004</v>
      </c>
      <c r="N12" s="75">
        <f t="shared" si="0"/>
        <v>447.56600000000003</v>
      </c>
      <c r="O12" s="35"/>
      <c r="P12" s="34">
        <f t="shared" ref="P12:T12" si="1">(P10*40%)+P10</f>
        <v>1718.15</v>
      </c>
      <c r="Q12" s="73">
        <f t="shared" si="1"/>
        <v>791.08399999999995</v>
      </c>
      <c r="R12" s="34">
        <f t="shared" si="1"/>
        <v>1639.8619999999999</v>
      </c>
      <c r="S12" s="34">
        <f t="shared" si="1"/>
        <v>1029.49</v>
      </c>
      <c r="T12" s="34">
        <f t="shared" si="1"/>
        <v>867.90199999999993</v>
      </c>
      <c r="U12" s="35"/>
      <c r="V12" s="34" t="e">
        <f t="shared" ref="V12:Z12" si="2">(V10*40%)+V10</f>
        <v>#VALUE!</v>
      </c>
      <c r="W12" s="34">
        <f t="shared" si="2"/>
        <v>1349.894</v>
      </c>
      <c r="X12" s="34">
        <f t="shared" si="2"/>
        <v>3998.4839999999999</v>
      </c>
      <c r="Y12" s="34">
        <f t="shared" si="2"/>
        <v>1388.2820000000002</v>
      </c>
      <c r="Z12" s="34">
        <f t="shared" si="2"/>
        <v>886.80199999999991</v>
      </c>
      <c r="AA12" s="35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</row>
    <row r="13" spans="1:1011" ht="25.5" x14ac:dyDescent="0.2">
      <c r="A13" s="31"/>
      <c r="B13" s="36" t="s">
        <v>60</v>
      </c>
      <c r="C13" s="37" t="s">
        <v>61</v>
      </c>
      <c r="D13" s="38">
        <f t="shared" ref="D13:N13" si="3">D12/100000000</f>
        <v>8.5659000000000004E-6</v>
      </c>
      <c r="E13" s="38">
        <f t="shared" si="3"/>
        <v>1.2109439999999999E-5</v>
      </c>
      <c r="F13" s="38">
        <f t="shared" si="3"/>
        <v>6.2220199999999996E-6</v>
      </c>
      <c r="G13" s="38">
        <f t="shared" si="3"/>
        <v>1.0391919999999999E-5</v>
      </c>
      <c r="H13" s="38">
        <f t="shared" si="3"/>
        <v>6.8591599999999992E-6</v>
      </c>
      <c r="I13" s="38">
        <f t="shared" si="3"/>
        <v>8.5903999999999999E-6</v>
      </c>
      <c r="J13" s="38">
        <f t="shared" si="3"/>
        <v>1.2125399999999999E-5</v>
      </c>
      <c r="K13" s="38">
        <f t="shared" si="3"/>
        <v>1.8308780000000002E-5</v>
      </c>
      <c r="L13" s="38">
        <f t="shared" si="3"/>
        <v>2.075752E-5</v>
      </c>
      <c r="M13" s="38">
        <f t="shared" si="3"/>
        <v>3.4592600000000007E-6</v>
      </c>
      <c r="N13" s="38">
        <f t="shared" si="3"/>
        <v>4.4756599999999999E-6</v>
      </c>
      <c r="O13" s="35"/>
      <c r="P13" s="38">
        <f t="shared" ref="P13:T13" si="4">P12/100000000</f>
        <v>1.7181500000000001E-5</v>
      </c>
      <c r="Q13" s="38">
        <f t="shared" si="4"/>
        <v>7.91084E-6</v>
      </c>
      <c r="R13" s="38">
        <f t="shared" si="4"/>
        <v>1.6398619999999997E-5</v>
      </c>
      <c r="S13" s="38">
        <f t="shared" si="4"/>
        <v>1.02949E-5</v>
      </c>
      <c r="T13" s="38">
        <f t="shared" si="4"/>
        <v>8.6790199999999991E-6</v>
      </c>
      <c r="U13" s="35"/>
      <c r="V13" s="38" t="e">
        <f t="shared" ref="V13:Z13" si="5">V12/100000000</f>
        <v>#VALUE!</v>
      </c>
      <c r="W13" s="38">
        <f t="shared" si="5"/>
        <v>1.349894E-5</v>
      </c>
      <c r="X13" s="38">
        <f t="shared" si="5"/>
        <v>3.998484E-5</v>
      </c>
      <c r="Y13" s="38">
        <f t="shared" si="5"/>
        <v>1.3882820000000002E-5</v>
      </c>
      <c r="Z13" s="38">
        <f t="shared" si="5"/>
        <v>8.8680199999999985E-6</v>
      </c>
      <c r="AA13" s="35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</row>
    <row r="14" spans="1:1011" ht="25.5" x14ac:dyDescent="0.2">
      <c r="B14" s="67" t="s">
        <v>62</v>
      </c>
      <c r="C14" s="39" t="s">
        <v>63</v>
      </c>
      <c r="D14" s="40">
        <f t="shared" ref="D14:N14" si="6">D11/D12</f>
        <v>2.6313638963798316E-2</v>
      </c>
      <c r="E14" s="40">
        <f t="shared" si="6"/>
        <v>-0.40687265472226625</v>
      </c>
      <c r="F14" s="40">
        <f t="shared" si="6"/>
        <v>-0.35674909434556623</v>
      </c>
      <c r="G14" s="40">
        <f t="shared" si="6"/>
        <v>-0.11370372366222989</v>
      </c>
      <c r="H14" s="40">
        <f t="shared" si="6"/>
        <v>-0.23090290939415323</v>
      </c>
      <c r="I14" s="40">
        <f t="shared" si="6"/>
        <v>-0.41071428571428564</v>
      </c>
      <c r="J14" s="40">
        <f t="shared" si="6"/>
        <v>-0.21179507480165605</v>
      </c>
      <c r="K14" s="40">
        <f t="shared" si="6"/>
        <v>-0.60495565515561378</v>
      </c>
      <c r="L14" s="40">
        <f t="shared" si="6"/>
        <v>-0.60902265781268672</v>
      </c>
      <c r="M14" s="40">
        <f t="shared" si="6"/>
        <v>1.5650746113330594</v>
      </c>
      <c r="N14" s="40">
        <f t="shared" si="6"/>
        <v>0.51900725256163327</v>
      </c>
      <c r="P14" s="40">
        <f t="shared" ref="P14:T14" si="7">P11/P12</f>
        <v>-0.50698716642900798</v>
      </c>
      <c r="Q14" s="40">
        <f t="shared" si="7"/>
        <v>-4.9008701983607308E-2</v>
      </c>
      <c r="R14" s="40">
        <f t="shared" si="7"/>
        <v>-0.60270315428981225</v>
      </c>
      <c r="S14" s="40">
        <f t="shared" si="7"/>
        <v>5.3414797618238155E-2</v>
      </c>
      <c r="T14" s="40">
        <f t="shared" si="7"/>
        <v>-0.34155930047401667</v>
      </c>
      <c r="V14" s="40" t="e">
        <f t="shared" ref="V14:Z14" si="8">V11/V12</f>
        <v>#VALUE!</v>
      </c>
      <c r="W14" s="40">
        <f t="shared" si="8"/>
        <v>-0.54847269489308048</v>
      </c>
      <c r="X14" s="40">
        <f t="shared" si="8"/>
        <v>-0.70361416977034297</v>
      </c>
      <c r="Y14" s="40">
        <f t="shared" si="8"/>
        <v>-0.67744161488804144</v>
      </c>
      <c r="Z14" s="40">
        <f t="shared" si="8"/>
        <v>-0.55067534804838059</v>
      </c>
    </row>
    <row r="15" spans="1:1011" ht="25.5" x14ac:dyDescent="0.2">
      <c r="B15" s="68" t="s">
        <v>64</v>
      </c>
      <c r="C15" s="42" t="s">
        <v>65</v>
      </c>
      <c r="D15" s="40">
        <f t="shared" ref="D15:N15" si="9">D14/D9</f>
        <v>2.3082139441928348E-4</v>
      </c>
      <c r="E15" s="40">
        <f t="shared" si="9"/>
        <v>-3.5690583747567213E-3</v>
      </c>
      <c r="F15" s="40">
        <f t="shared" si="9"/>
        <v>-3.1293780205751422E-3</v>
      </c>
      <c r="G15" s="40">
        <f t="shared" si="9"/>
        <v>-9.9740108475640261E-4</v>
      </c>
      <c r="H15" s="72">
        <f t="shared" si="9"/>
        <v>-2.0254641174925724E-3</v>
      </c>
      <c r="I15" s="72">
        <f t="shared" si="9"/>
        <v>-3.6027568922305758E-3</v>
      </c>
      <c r="J15" s="40">
        <f t="shared" si="9"/>
        <v>-1.85785153334786E-3</v>
      </c>
      <c r="K15" s="40">
        <f t="shared" si="9"/>
        <v>-5.3066285539966123E-3</v>
      </c>
      <c r="L15" s="40">
        <f t="shared" si="9"/>
        <v>-5.3423040159007607E-3</v>
      </c>
      <c r="M15" s="40">
        <f t="shared" si="9"/>
        <v>1.3728724660816311E-2</v>
      </c>
      <c r="N15" s="74">
        <f t="shared" si="9"/>
        <v>4.552695197909064E-3</v>
      </c>
      <c r="P15" s="40">
        <f t="shared" ref="P15:T15" si="10">P14/P9</f>
        <v>-4.4472558458684914E-3</v>
      </c>
      <c r="Q15" s="40">
        <f t="shared" si="10"/>
        <v>-4.2990089459304655E-4</v>
      </c>
      <c r="R15" s="40">
        <f t="shared" si="10"/>
        <v>-5.2868697744720373E-3</v>
      </c>
      <c r="S15" s="40">
        <f t="shared" si="10"/>
        <v>4.6855085630033471E-4</v>
      </c>
      <c r="T15" s="72">
        <f t="shared" si="10"/>
        <v>-2.9961342146843568E-3</v>
      </c>
      <c r="V15" s="40" t="e">
        <f t="shared" ref="V15:Z15" si="11">V14/V9</f>
        <v>#VALUE!</v>
      </c>
      <c r="W15" s="40">
        <f t="shared" si="11"/>
        <v>-4.81116399029018E-3</v>
      </c>
      <c r="X15" s="40">
        <f t="shared" si="11"/>
        <v>-6.1720541207924825E-3</v>
      </c>
      <c r="Y15" s="72">
        <f t="shared" si="11"/>
        <v>-5.9424703060354514E-3</v>
      </c>
      <c r="Z15" s="40">
        <f t="shared" si="11"/>
        <v>-4.8304855091963212E-3</v>
      </c>
    </row>
    <row r="16" spans="1:1011" ht="25.5" x14ac:dyDescent="0.2">
      <c r="A16" s="31"/>
      <c r="B16" s="67" t="s">
        <v>66</v>
      </c>
      <c r="C16" s="39" t="s">
        <v>67</v>
      </c>
      <c r="D16" s="43">
        <f t="shared" ref="D16:N16" si="12">D11/D9</f>
        <v>0.19771929824561402</v>
      </c>
      <c r="E16" s="71">
        <f t="shared" si="12"/>
        <v>-4.3219298245614031</v>
      </c>
      <c r="F16" s="44">
        <f t="shared" si="12"/>
        <v>-1.9471052631578947</v>
      </c>
      <c r="G16" s="44">
        <f t="shared" si="12"/>
        <v>-1.0364912280701755</v>
      </c>
      <c r="H16" s="44">
        <f t="shared" si="12"/>
        <v>-1.389298245614035</v>
      </c>
      <c r="I16" s="44">
        <f t="shared" si="12"/>
        <v>-3.0949122807017542</v>
      </c>
      <c r="J16" s="44">
        <f t="shared" si="12"/>
        <v>-2.2527192982456139</v>
      </c>
      <c r="K16" s="44">
        <f t="shared" si="12"/>
        <v>-9.7157894736842092</v>
      </c>
      <c r="L16" s="44">
        <f t="shared" si="12"/>
        <v>-11.089298245614035</v>
      </c>
      <c r="M16" s="44">
        <f t="shared" si="12"/>
        <v>4.7491228070175433</v>
      </c>
      <c r="N16" s="44">
        <f t="shared" si="12"/>
        <v>2.0376315789473685</v>
      </c>
      <c r="O16" s="35"/>
      <c r="P16" s="44">
        <f t="shared" ref="P16:T16" si="13">P11/P9</f>
        <v>-7.6410526315789475</v>
      </c>
      <c r="Q16" s="44">
        <f t="shared" si="13"/>
        <v>-0.34008771929824566</v>
      </c>
      <c r="R16" s="44">
        <f t="shared" si="13"/>
        <v>-8.6697368421052641</v>
      </c>
      <c r="S16" s="44">
        <f t="shared" si="13"/>
        <v>0.48236842105263161</v>
      </c>
      <c r="T16" s="44">
        <f t="shared" si="13"/>
        <v>-2.6003508771929824</v>
      </c>
      <c r="U16" s="35"/>
      <c r="V16" s="44">
        <f t="shared" ref="V16:Z16" si="14">V11/V9</f>
        <v>-9.2307894736842098</v>
      </c>
      <c r="W16" s="44">
        <f t="shared" si="14"/>
        <v>-6.4945614035087722</v>
      </c>
      <c r="X16" s="44">
        <f t="shared" si="14"/>
        <v>-24.678859649122806</v>
      </c>
      <c r="Y16" s="44">
        <f t="shared" si="14"/>
        <v>-8.2498245614035088</v>
      </c>
      <c r="Z16" s="44">
        <f t="shared" si="14"/>
        <v>-4.2836842105263155</v>
      </c>
      <c r="AA16" s="35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</row>
    <row r="17" spans="1:1011" ht="7.9" customHeight="1" x14ac:dyDescent="0.2">
      <c r="A17" s="31"/>
      <c r="B17" s="2"/>
      <c r="C17" s="25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35"/>
      <c r="P17" s="44"/>
      <c r="Q17" s="44"/>
      <c r="R17" s="44"/>
      <c r="S17" s="44"/>
      <c r="T17" s="44"/>
      <c r="U17" s="35"/>
      <c r="V17" s="44"/>
      <c r="W17" s="44"/>
      <c r="X17" s="44"/>
      <c r="Y17" s="44"/>
      <c r="Z17" s="44"/>
      <c r="AA17" s="35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</row>
    <row r="18" spans="1:1011" x14ac:dyDescent="0.2">
      <c r="B18" s="21" t="s">
        <v>68</v>
      </c>
      <c r="C18" s="45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24"/>
      <c r="Q18" s="24"/>
      <c r="R18" s="24"/>
      <c r="S18" s="24"/>
      <c r="T18" s="24"/>
      <c r="V18" s="24"/>
      <c r="W18" s="24"/>
      <c r="X18" s="24"/>
      <c r="Y18" s="24"/>
      <c r="Z18" s="24"/>
    </row>
    <row r="19" spans="1:1011" x14ac:dyDescent="0.2">
      <c r="B19" s="2" t="s">
        <v>53</v>
      </c>
      <c r="C19" s="25" t="s">
        <v>54</v>
      </c>
      <c r="D19" s="26">
        <v>12</v>
      </c>
      <c r="E19" s="2">
        <v>12</v>
      </c>
      <c r="F19" s="2">
        <v>12</v>
      </c>
      <c r="G19" s="2">
        <v>12</v>
      </c>
      <c r="H19" s="2">
        <v>12</v>
      </c>
      <c r="I19" s="2">
        <v>12</v>
      </c>
      <c r="J19" s="2">
        <v>12</v>
      </c>
      <c r="K19" s="2">
        <v>12</v>
      </c>
      <c r="L19" s="2">
        <v>12</v>
      </c>
      <c r="M19" s="2">
        <v>12</v>
      </c>
      <c r="N19" s="2">
        <v>12</v>
      </c>
      <c r="P19" s="2">
        <v>12</v>
      </c>
      <c r="Q19" s="2">
        <v>12</v>
      </c>
      <c r="R19" s="2">
        <v>12</v>
      </c>
      <c r="S19" s="2">
        <v>12</v>
      </c>
      <c r="T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</row>
    <row r="20" spans="1:1011" x14ac:dyDescent="0.2">
      <c r="B20" s="28" t="s">
        <v>55</v>
      </c>
      <c r="C20" s="29" t="s">
        <v>56</v>
      </c>
      <c r="D20" s="27">
        <v>157.72</v>
      </c>
      <c r="E20" s="28">
        <v>103.1</v>
      </c>
      <c r="F20" s="28">
        <v>294</v>
      </c>
      <c r="G20" s="28">
        <v>1177.69</v>
      </c>
      <c r="H20" s="28">
        <v>255.34</v>
      </c>
      <c r="I20" s="28">
        <v>432.2</v>
      </c>
      <c r="J20" s="28">
        <v>197.32</v>
      </c>
      <c r="K20" s="28">
        <v>359.59</v>
      </c>
      <c r="L20" s="28">
        <v>112.75</v>
      </c>
      <c r="M20" s="28">
        <v>118.31</v>
      </c>
      <c r="N20" s="28">
        <v>107.71</v>
      </c>
      <c r="P20" s="28">
        <v>151.35</v>
      </c>
      <c r="Q20" s="28">
        <v>68.72</v>
      </c>
      <c r="R20" s="28">
        <v>61.73</v>
      </c>
      <c r="S20" s="28">
        <v>104.33</v>
      </c>
      <c r="T20" s="28">
        <v>472.29</v>
      </c>
      <c r="V20" s="28">
        <v>117.67</v>
      </c>
      <c r="W20" s="28">
        <v>219.73</v>
      </c>
      <c r="X20" s="28">
        <v>428.32</v>
      </c>
      <c r="Y20" s="28">
        <v>76.91</v>
      </c>
      <c r="Z20" s="28">
        <v>309.48</v>
      </c>
    </row>
    <row r="21" spans="1:1011" x14ac:dyDescent="0.2">
      <c r="B21" s="28" t="s">
        <v>57</v>
      </c>
      <c r="C21" s="29" t="s">
        <v>80</v>
      </c>
      <c r="D21" s="80">
        <v>113.87</v>
      </c>
      <c r="E21" s="28">
        <v>73.03</v>
      </c>
      <c r="F21" s="28">
        <v>-154.36000000000001</v>
      </c>
      <c r="G21" s="85">
        <v>-1085.01</v>
      </c>
      <c r="H21" s="28">
        <v>-166.11</v>
      </c>
      <c r="I21" s="28">
        <v>-314.33999999999997</v>
      </c>
      <c r="J21" s="47">
        <v>23.6</v>
      </c>
      <c r="K21" s="28">
        <v>-279.97000000000003</v>
      </c>
      <c r="L21" s="46">
        <v>76.63</v>
      </c>
      <c r="M21" s="82">
        <v>43.44</v>
      </c>
      <c r="N21" s="47">
        <v>176.92</v>
      </c>
      <c r="P21" s="47">
        <v>91.72</v>
      </c>
      <c r="Q21" s="28">
        <v>165.11</v>
      </c>
      <c r="R21" s="47">
        <v>181.46</v>
      </c>
      <c r="S21" s="47">
        <v>69.2</v>
      </c>
      <c r="T21" s="28">
        <v>-404.6</v>
      </c>
      <c r="V21" s="46">
        <v>87.19</v>
      </c>
      <c r="W21" s="84">
        <v>-57.41</v>
      </c>
      <c r="X21" s="46">
        <v>-365.59</v>
      </c>
      <c r="Y21" s="46">
        <v>187.17</v>
      </c>
      <c r="Z21" s="46">
        <v>-217.07</v>
      </c>
    </row>
    <row r="22" spans="1:1011" ht="38.25" x14ac:dyDescent="0.2">
      <c r="B22" s="32" t="s">
        <v>58</v>
      </c>
      <c r="C22" s="33" t="s">
        <v>59</v>
      </c>
      <c r="D22" s="34">
        <f t="shared" ref="D22:N22" si="15">(D20*40%)+D20</f>
        <v>220.80799999999999</v>
      </c>
      <c r="E22" s="34">
        <f t="shared" si="15"/>
        <v>144.34</v>
      </c>
      <c r="F22" s="34">
        <f t="shared" si="15"/>
        <v>411.6</v>
      </c>
      <c r="G22" s="34">
        <f t="shared" si="15"/>
        <v>1648.7660000000001</v>
      </c>
      <c r="H22" s="34">
        <f t="shared" si="15"/>
        <v>357.476</v>
      </c>
      <c r="I22" s="34">
        <f t="shared" si="15"/>
        <v>605.07999999999993</v>
      </c>
      <c r="J22" s="73">
        <f t="shared" si="15"/>
        <v>276.24799999999999</v>
      </c>
      <c r="K22" s="34">
        <f t="shared" si="15"/>
        <v>503.42599999999993</v>
      </c>
      <c r="L22" s="34">
        <f t="shared" si="15"/>
        <v>157.85</v>
      </c>
      <c r="M22" s="34">
        <f t="shared" si="15"/>
        <v>165.63400000000001</v>
      </c>
      <c r="N22" s="34">
        <f t="shared" si="15"/>
        <v>150.79399999999998</v>
      </c>
      <c r="P22" s="48">
        <f t="shared" ref="P22:T22" si="16">(P20*40%)+P20</f>
        <v>211.89</v>
      </c>
      <c r="Q22" s="34">
        <f t="shared" si="16"/>
        <v>96.207999999999998</v>
      </c>
      <c r="R22" s="34">
        <f t="shared" si="16"/>
        <v>86.421999999999997</v>
      </c>
      <c r="S22" s="34">
        <f t="shared" si="16"/>
        <v>146.06200000000001</v>
      </c>
      <c r="T22" s="34">
        <f t="shared" si="16"/>
        <v>661.20600000000002</v>
      </c>
      <c r="V22" s="34">
        <f t="shared" ref="V22:Z22" si="17">(V20*40%)+V20</f>
        <v>164.738</v>
      </c>
      <c r="W22" s="34">
        <f t="shared" si="17"/>
        <v>307.62199999999996</v>
      </c>
      <c r="X22" s="34">
        <f t="shared" si="17"/>
        <v>599.64800000000002</v>
      </c>
      <c r="Y22" s="34">
        <f t="shared" si="17"/>
        <v>107.67399999999999</v>
      </c>
      <c r="Z22" s="34">
        <f t="shared" si="17"/>
        <v>433.27200000000005</v>
      </c>
    </row>
    <row r="23" spans="1:1011" ht="25.5" x14ac:dyDescent="0.2">
      <c r="B23" s="36" t="s">
        <v>60</v>
      </c>
      <c r="C23" s="37" t="s">
        <v>61</v>
      </c>
      <c r="D23" s="38">
        <f t="shared" ref="D23:N23" si="18">D22/100000000</f>
        <v>2.20808E-6</v>
      </c>
      <c r="E23" s="38">
        <f t="shared" si="18"/>
        <v>1.4434E-6</v>
      </c>
      <c r="F23" s="38">
        <f t="shared" si="18"/>
        <v>4.1160000000000001E-6</v>
      </c>
      <c r="G23" s="38">
        <f t="shared" si="18"/>
        <v>1.6487660000000002E-5</v>
      </c>
      <c r="H23" s="38">
        <f t="shared" si="18"/>
        <v>3.5747599999999998E-6</v>
      </c>
      <c r="I23" s="38">
        <f t="shared" si="18"/>
        <v>6.0507999999999989E-6</v>
      </c>
      <c r="J23" s="38">
        <f t="shared" si="18"/>
        <v>2.7624800000000001E-6</v>
      </c>
      <c r="K23" s="38">
        <f t="shared" si="18"/>
        <v>5.0342599999999991E-6</v>
      </c>
      <c r="L23" s="38">
        <f t="shared" si="18"/>
        <v>1.5785E-6</v>
      </c>
      <c r="M23" s="38">
        <f t="shared" si="18"/>
        <v>1.6563400000000002E-6</v>
      </c>
      <c r="N23" s="38">
        <f t="shared" si="18"/>
        <v>1.5079399999999998E-6</v>
      </c>
      <c r="P23" s="38">
        <f t="shared" ref="P23:T23" si="19">P22/100000000</f>
        <v>2.1188999999999997E-6</v>
      </c>
      <c r="Q23" s="38">
        <f t="shared" si="19"/>
        <v>9.6207999999999994E-7</v>
      </c>
      <c r="R23" s="38">
        <f t="shared" si="19"/>
        <v>8.6421999999999994E-7</v>
      </c>
      <c r="S23" s="38">
        <f t="shared" si="19"/>
        <v>1.4606200000000002E-6</v>
      </c>
      <c r="T23" s="38">
        <f t="shared" si="19"/>
        <v>6.6120600000000004E-6</v>
      </c>
      <c r="V23" s="38">
        <f t="shared" ref="V23:Z23" si="20">V22/100000000</f>
        <v>1.64738E-6</v>
      </c>
      <c r="W23" s="38">
        <f t="shared" si="20"/>
        <v>3.0762199999999996E-6</v>
      </c>
      <c r="X23" s="38">
        <f t="shared" si="20"/>
        <v>5.9964800000000004E-6</v>
      </c>
      <c r="Y23" s="38">
        <f t="shared" si="20"/>
        <v>1.0767399999999998E-6</v>
      </c>
      <c r="Z23" s="38">
        <f t="shared" si="20"/>
        <v>4.3327200000000006E-6</v>
      </c>
    </row>
    <row r="24" spans="1:1011" ht="25.5" x14ac:dyDescent="0.2">
      <c r="B24" s="67" t="s">
        <v>62</v>
      </c>
      <c r="C24" s="39" t="s">
        <v>63</v>
      </c>
      <c r="D24" s="40">
        <f t="shared" ref="D24:N24" si="21">D21/D22</f>
        <v>0.5156968950400348</v>
      </c>
      <c r="E24" s="40">
        <f t="shared" si="21"/>
        <v>0.50595815435776637</v>
      </c>
      <c r="F24" s="40">
        <f t="shared" si="21"/>
        <v>-0.37502429543245869</v>
      </c>
      <c r="G24" s="40">
        <f t="shared" si="21"/>
        <v>-0.65807397775063281</v>
      </c>
      <c r="H24" s="40">
        <f t="shared" si="21"/>
        <v>-0.4646745515782878</v>
      </c>
      <c r="I24" s="40">
        <f t="shared" si="21"/>
        <v>-0.51950155351358496</v>
      </c>
      <c r="J24" s="40">
        <f t="shared" si="21"/>
        <v>8.543048275462628E-2</v>
      </c>
      <c r="K24" s="40">
        <f t="shared" si="21"/>
        <v>-0.55612940134200473</v>
      </c>
      <c r="L24" s="40">
        <f t="shared" si="21"/>
        <v>0.48546088058283177</v>
      </c>
      <c r="M24" s="40">
        <f t="shared" si="21"/>
        <v>0.26226499390221808</v>
      </c>
      <c r="N24" s="40">
        <f t="shared" si="21"/>
        <v>1.1732562303539928</v>
      </c>
      <c r="P24" s="40">
        <f t="shared" ref="P24:T24" si="22">P21/P22</f>
        <v>0.43286610977393936</v>
      </c>
      <c r="Q24" s="40">
        <f t="shared" si="22"/>
        <v>1.7161774488608017</v>
      </c>
      <c r="R24" s="40">
        <f t="shared" si="22"/>
        <v>2.0996968364536808</v>
      </c>
      <c r="S24" s="40">
        <f t="shared" si="22"/>
        <v>0.47377141214005009</v>
      </c>
      <c r="T24" s="40">
        <f t="shared" si="22"/>
        <v>-0.61191217260581421</v>
      </c>
      <c r="V24" s="40">
        <f t="shared" ref="V24:Z24" si="23">V21/V22</f>
        <v>0.52926465053600258</v>
      </c>
      <c r="W24" s="40">
        <f t="shared" si="23"/>
        <v>-0.18662514384536869</v>
      </c>
      <c r="X24" s="40">
        <f t="shared" si="23"/>
        <v>-0.60967434228080464</v>
      </c>
      <c r="Y24" s="40">
        <f t="shared" si="23"/>
        <v>1.7383026543083753</v>
      </c>
      <c r="Z24" s="40">
        <f t="shared" si="23"/>
        <v>-0.50100168023781821</v>
      </c>
    </row>
    <row r="25" spans="1:1011" ht="25.5" x14ac:dyDescent="0.2">
      <c r="B25" s="68" t="s">
        <v>64</v>
      </c>
      <c r="C25" s="42" t="s">
        <v>65</v>
      </c>
      <c r="D25" s="40">
        <f t="shared" ref="D25:N25" si="24">D24/D19</f>
        <v>4.2974741253336231E-2</v>
      </c>
      <c r="E25" s="40">
        <f t="shared" si="24"/>
        <v>4.2163179529813861E-2</v>
      </c>
      <c r="F25" s="40">
        <f t="shared" si="24"/>
        <v>-3.1252024619371557E-2</v>
      </c>
      <c r="G25" s="40">
        <f t="shared" si="24"/>
        <v>-5.4839498145886068E-2</v>
      </c>
      <c r="H25" s="40">
        <f t="shared" si="24"/>
        <v>-3.8722879298190648E-2</v>
      </c>
      <c r="I25" s="40">
        <f t="shared" si="24"/>
        <v>-4.3291796126132077E-2</v>
      </c>
      <c r="J25" s="40">
        <f t="shared" si="24"/>
        <v>7.1192068962188564E-3</v>
      </c>
      <c r="K25" s="40">
        <f t="shared" si="24"/>
        <v>-4.6344116778500394E-2</v>
      </c>
      <c r="L25" s="40">
        <f t="shared" si="24"/>
        <v>4.045507338190265E-2</v>
      </c>
      <c r="M25" s="40">
        <f t="shared" si="24"/>
        <v>2.1855416158518173E-2</v>
      </c>
      <c r="N25" s="40">
        <f t="shared" si="24"/>
        <v>9.7771352529499408E-2</v>
      </c>
      <c r="P25" s="40">
        <f t="shared" ref="P25:T25" si="25">P24/P19</f>
        <v>3.6072175814494949E-2</v>
      </c>
      <c r="Q25" s="40">
        <f t="shared" si="25"/>
        <v>0.14301478740506682</v>
      </c>
      <c r="R25" s="40">
        <f t="shared" si="25"/>
        <v>0.17497473637114005</v>
      </c>
      <c r="S25" s="40">
        <f t="shared" si="25"/>
        <v>3.9480951011670838E-2</v>
      </c>
      <c r="T25" s="40">
        <f t="shared" si="25"/>
        <v>-5.0992681050484517E-2</v>
      </c>
      <c r="V25" s="40">
        <f t="shared" ref="V25:Z25" si="26">V24/V19</f>
        <v>4.4105387544666884E-2</v>
      </c>
      <c r="W25" s="40">
        <f t="shared" si="26"/>
        <v>-1.5552095320447391E-2</v>
      </c>
      <c r="X25" s="40">
        <f t="shared" si="26"/>
        <v>-5.0806195190067051E-2</v>
      </c>
      <c r="Y25" s="40">
        <f t="shared" si="26"/>
        <v>0.14485855452569793</v>
      </c>
      <c r="Z25" s="40">
        <f t="shared" si="26"/>
        <v>-4.1750140019818187E-2</v>
      </c>
    </row>
    <row r="26" spans="1:1011" ht="25.5" x14ac:dyDescent="0.2">
      <c r="B26" s="67" t="s">
        <v>66</v>
      </c>
      <c r="C26" s="39" t="s">
        <v>67</v>
      </c>
      <c r="D26" s="43">
        <f t="shared" ref="D26:N26" si="27">D21/D19</f>
        <v>9.4891666666666676</v>
      </c>
      <c r="E26" s="71">
        <f t="shared" si="27"/>
        <v>6.0858333333333334</v>
      </c>
      <c r="F26" s="71">
        <f t="shared" si="27"/>
        <v>-12.863333333333335</v>
      </c>
      <c r="G26" s="44">
        <f t="shared" si="27"/>
        <v>-90.417500000000004</v>
      </c>
      <c r="H26" s="44">
        <f t="shared" si="27"/>
        <v>-13.842500000000001</v>
      </c>
      <c r="I26" s="44">
        <f t="shared" si="27"/>
        <v>-26.194999999999997</v>
      </c>
      <c r="J26" s="71">
        <f t="shared" si="27"/>
        <v>1.9666666666666668</v>
      </c>
      <c r="K26" s="44">
        <f t="shared" si="27"/>
        <v>-23.330833333333334</v>
      </c>
      <c r="L26" s="44">
        <f t="shared" si="27"/>
        <v>6.3858333333333333</v>
      </c>
      <c r="M26" s="44">
        <f t="shared" si="27"/>
        <v>3.6199999999999997</v>
      </c>
      <c r="N26" s="44">
        <f t="shared" si="27"/>
        <v>14.743333333333332</v>
      </c>
      <c r="P26" s="44">
        <f t="shared" ref="P26:T26" si="28">P21/P19</f>
        <v>7.6433333333333335</v>
      </c>
      <c r="Q26" s="44">
        <f t="shared" si="28"/>
        <v>13.759166666666667</v>
      </c>
      <c r="R26" s="44">
        <f t="shared" si="28"/>
        <v>15.121666666666668</v>
      </c>
      <c r="S26" s="44">
        <f t="shared" si="28"/>
        <v>5.7666666666666666</v>
      </c>
      <c r="T26" s="44">
        <f t="shared" si="28"/>
        <v>-33.716666666666669</v>
      </c>
      <c r="V26" s="44">
        <f t="shared" ref="V26:Z26" si="29">V21/V19</f>
        <v>7.2658333333333331</v>
      </c>
      <c r="W26" s="44">
        <f t="shared" si="29"/>
        <v>-4.7841666666666667</v>
      </c>
      <c r="X26" s="44">
        <f t="shared" si="29"/>
        <v>-30.465833333333332</v>
      </c>
      <c r="Y26" s="44">
        <f t="shared" si="29"/>
        <v>15.597499999999998</v>
      </c>
      <c r="Z26" s="44">
        <f t="shared" si="29"/>
        <v>-18.089166666666667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45AF-BC2F-4E11-A888-30EBE785B693}">
  <dimension ref="A1:ALW26"/>
  <sheetViews>
    <sheetView tabSelected="1" zoomScale="80" zoomScaleNormal="80" workbookViewId="0">
      <selection activeCell="AC12" sqref="AC12"/>
    </sheetView>
  </sheetViews>
  <sheetFormatPr defaultColWidth="11.5703125" defaultRowHeight="12.75" x14ac:dyDescent="0.2"/>
  <cols>
    <col min="1" max="1" width="1.7109375" customWidth="1"/>
    <col min="2" max="2" width="35.7109375" customWidth="1"/>
    <col min="3" max="3" width="38.42578125" style="1" customWidth="1"/>
    <col min="4" max="4" width="14.28515625" customWidth="1"/>
    <col min="5" max="5" width="14.28515625" style="2" customWidth="1"/>
    <col min="7" max="7" width="13.28515625" customWidth="1"/>
    <col min="8" max="8" width="13.85546875" customWidth="1"/>
    <col min="9" max="9" width="12.85546875" customWidth="1"/>
    <col min="10" max="10" width="13.5703125" customWidth="1"/>
    <col min="11" max="11" width="14.85546875" customWidth="1"/>
    <col min="13" max="14" width="13.28515625" customWidth="1"/>
    <col min="15" max="15" width="1.42578125" style="3" customWidth="1"/>
    <col min="16" max="20" width="13.28515625" customWidth="1"/>
    <col min="21" max="21" width="1.42578125" style="3" customWidth="1"/>
    <col min="22" max="26" width="13.140625" customWidth="1"/>
    <col min="27" max="27" width="1.42578125" style="3" customWidth="1"/>
  </cols>
  <sheetData>
    <row r="1" spans="1:1011" ht="15.75" customHeight="1" x14ac:dyDescent="0.2">
      <c r="B1" s="4" t="s">
        <v>0</v>
      </c>
      <c r="C1" s="5" t="s">
        <v>1</v>
      </c>
      <c r="F1" s="69" t="s">
        <v>4</v>
      </c>
    </row>
    <row r="2" spans="1:1011" ht="24.75" customHeight="1" x14ac:dyDescent="0.3">
      <c r="B2" s="6" t="s">
        <v>2</v>
      </c>
      <c r="C2" s="7" t="s">
        <v>3</v>
      </c>
      <c r="E2"/>
      <c r="F2" s="8" t="s">
        <v>81</v>
      </c>
      <c r="P2" s="57"/>
      <c r="Q2" s="58" t="s">
        <v>7</v>
      </c>
      <c r="R2" s="57"/>
      <c r="S2" s="57"/>
      <c r="T2" s="57"/>
      <c r="V2" s="64" t="s">
        <v>79</v>
      </c>
      <c r="W2" s="64"/>
      <c r="X2" s="64"/>
      <c r="Y2" s="64"/>
      <c r="Z2" s="64"/>
    </row>
    <row r="3" spans="1:1011" ht="14.1" customHeight="1" x14ac:dyDescent="0.25">
      <c r="B3" s="9" t="s">
        <v>5</v>
      </c>
      <c r="C3" s="10" t="s">
        <v>6</v>
      </c>
      <c r="D3" s="11">
        <v>800176</v>
      </c>
      <c r="P3" s="58"/>
      <c r="Q3" s="60" t="s">
        <v>69</v>
      </c>
      <c r="R3" s="58"/>
      <c r="S3" s="59"/>
      <c r="T3" s="59"/>
      <c r="V3" s="63">
        <v>0.82</v>
      </c>
      <c r="W3" s="63">
        <v>0.83</v>
      </c>
      <c r="X3" s="63">
        <v>0.8</v>
      </c>
      <c r="Y3" s="63">
        <v>0.53</v>
      </c>
      <c r="Z3" s="63">
        <v>0</v>
      </c>
    </row>
    <row r="4" spans="1:1011" ht="15.75" x14ac:dyDescent="0.2">
      <c r="B4" s="9" t="s">
        <v>8</v>
      </c>
      <c r="C4" s="10" t="s">
        <v>9</v>
      </c>
      <c r="D4" s="12" t="s">
        <v>10</v>
      </c>
      <c r="E4" s="13" t="s">
        <v>10</v>
      </c>
      <c r="F4" s="14" t="s">
        <v>11</v>
      </c>
      <c r="G4" s="14" t="s">
        <v>12</v>
      </c>
      <c r="H4" s="14" t="s">
        <v>12</v>
      </c>
      <c r="I4" s="14" t="s">
        <v>11</v>
      </c>
      <c r="J4" s="14" t="s">
        <v>10</v>
      </c>
      <c r="K4" s="14" t="s">
        <v>10</v>
      </c>
      <c r="L4" s="14" t="s">
        <v>10</v>
      </c>
      <c r="M4" s="14" t="s">
        <v>10</v>
      </c>
      <c r="N4" s="14" t="s">
        <v>10</v>
      </c>
      <c r="P4" s="14" t="s">
        <v>13</v>
      </c>
      <c r="Q4" s="14" t="s">
        <v>13</v>
      </c>
      <c r="R4" s="14" t="s">
        <v>12</v>
      </c>
      <c r="S4" s="14" t="s">
        <v>11</v>
      </c>
      <c r="T4" s="61" t="s">
        <v>12</v>
      </c>
      <c r="V4" s="14" t="s">
        <v>11</v>
      </c>
      <c r="W4" s="14" t="s">
        <v>12</v>
      </c>
      <c r="X4" s="14" t="s">
        <v>12</v>
      </c>
      <c r="Y4" s="14" t="s">
        <v>12</v>
      </c>
      <c r="Z4" s="61" t="s">
        <v>13</v>
      </c>
    </row>
    <row r="5" spans="1:1011" ht="14.1" customHeight="1" x14ac:dyDescent="0.2">
      <c r="B5" s="9" t="s">
        <v>14</v>
      </c>
      <c r="C5" s="10" t="s">
        <v>14</v>
      </c>
      <c r="D5" s="15" t="s">
        <v>15</v>
      </c>
      <c r="E5" s="16" t="s">
        <v>16</v>
      </c>
      <c r="F5" s="14" t="s">
        <v>17</v>
      </c>
      <c r="G5" s="14" t="s">
        <v>18</v>
      </c>
      <c r="H5" s="2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61" t="s">
        <v>31</v>
      </c>
      <c r="V5" s="62" t="s">
        <v>75</v>
      </c>
      <c r="W5" s="62" t="s">
        <v>76</v>
      </c>
      <c r="X5" s="62" t="s">
        <v>77</v>
      </c>
      <c r="Y5" s="62" t="s">
        <v>78</v>
      </c>
      <c r="Z5" s="62" t="s">
        <v>30</v>
      </c>
    </row>
    <row r="6" spans="1:1011" ht="15.75" x14ac:dyDescent="0.25">
      <c r="A6" s="17"/>
      <c r="B6" s="18" t="s">
        <v>32</v>
      </c>
      <c r="C6" s="19" t="s">
        <v>33</v>
      </c>
      <c r="D6" s="76" t="s">
        <v>82</v>
      </c>
      <c r="E6" s="77" t="s">
        <v>82</v>
      </c>
      <c r="F6" s="76" t="s">
        <v>82</v>
      </c>
      <c r="G6" s="78" t="s">
        <v>82</v>
      </c>
      <c r="H6" s="78" t="s">
        <v>82</v>
      </c>
      <c r="I6" s="78" t="s">
        <v>82</v>
      </c>
      <c r="J6" s="78" t="s">
        <v>82</v>
      </c>
      <c r="K6" s="78" t="s">
        <v>82</v>
      </c>
      <c r="L6" s="78" t="s">
        <v>82</v>
      </c>
      <c r="M6" s="78" t="s">
        <v>82</v>
      </c>
      <c r="N6" s="78" t="s">
        <v>82</v>
      </c>
      <c r="P6" s="78" t="s">
        <v>82</v>
      </c>
      <c r="Q6" s="79" t="s">
        <v>82</v>
      </c>
      <c r="R6" s="78" t="s">
        <v>82</v>
      </c>
      <c r="S6" s="78" t="s">
        <v>82</v>
      </c>
      <c r="T6" s="65"/>
      <c r="V6" s="78" t="s">
        <v>82</v>
      </c>
      <c r="W6" s="78" t="s">
        <v>82</v>
      </c>
      <c r="X6" s="78" t="s">
        <v>82</v>
      </c>
      <c r="Y6" s="79" t="s">
        <v>82</v>
      </c>
      <c r="Z6" s="78" t="s">
        <v>82</v>
      </c>
      <c r="AA6" s="20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</row>
    <row r="7" spans="1:1011" ht="14.1" customHeight="1" x14ac:dyDescent="0.2">
      <c r="A7" s="17"/>
      <c r="B7" s="9" t="s">
        <v>34</v>
      </c>
      <c r="C7" s="10" t="s">
        <v>35</v>
      </c>
      <c r="D7" s="51" t="s">
        <v>36</v>
      </c>
      <c r="E7" s="52" t="s">
        <v>37</v>
      </c>
      <c r="F7" s="53" t="s">
        <v>38</v>
      </c>
      <c r="G7" s="53" t="s">
        <v>39</v>
      </c>
      <c r="H7" s="53" t="s">
        <v>40</v>
      </c>
      <c r="I7" s="53" t="s">
        <v>41</v>
      </c>
      <c r="J7" s="54" t="s">
        <v>42</v>
      </c>
      <c r="K7" s="53" t="s">
        <v>43</v>
      </c>
      <c r="L7" s="54" t="s">
        <v>44</v>
      </c>
      <c r="M7" s="53" t="s">
        <v>45</v>
      </c>
      <c r="N7" s="54" t="s">
        <v>46</v>
      </c>
      <c r="O7" s="20"/>
      <c r="P7" s="55" t="s">
        <v>47</v>
      </c>
      <c r="Q7" s="56" t="s">
        <v>48</v>
      </c>
      <c r="R7" s="55" t="s">
        <v>49</v>
      </c>
      <c r="S7" s="55" t="s">
        <v>50</v>
      </c>
      <c r="T7" s="56" t="s">
        <v>51</v>
      </c>
      <c r="U7" s="20"/>
      <c r="V7" s="66" t="s">
        <v>70</v>
      </c>
      <c r="W7" s="66" t="s">
        <v>71</v>
      </c>
      <c r="X7" s="66" t="s">
        <v>72</v>
      </c>
      <c r="Y7" s="66" t="s">
        <v>73</v>
      </c>
      <c r="Z7" s="66" t="s">
        <v>74</v>
      </c>
      <c r="AA7" s="20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</row>
    <row r="8" spans="1:1011" x14ac:dyDescent="0.2">
      <c r="B8" s="21" t="s">
        <v>52</v>
      </c>
      <c r="C8" s="22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0"/>
      <c r="P8" s="24"/>
      <c r="Q8" s="24"/>
      <c r="R8" s="24"/>
      <c r="S8" s="24"/>
      <c r="T8" s="24"/>
      <c r="U8" s="20"/>
      <c r="V8" s="24"/>
      <c r="W8" s="24"/>
      <c r="X8" s="24"/>
      <c r="Y8" s="24"/>
      <c r="Z8" s="24"/>
      <c r="AA8" s="20"/>
    </row>
    <row r="9" spans="1:1011" x14ac:dyDescent="0.2">
      <c r="B9" s="2" t="s">
        <v>53</v>
      </c>
      <c r="C9" s="25" t="s">
        <v>54</v>
      </c>
      <c r="D9" s="26">
        <v>114</v>
      </c>
      <c r="E9" s="2">
        <v>114</v>
      </c>
      <c r="F9" s="2">
        <v>114</v>
      </c>
      <c r="G9" s="2">
        <v>114</v>
      </c>
      <c r="H9" s="2">
        <v>114</v>
      </c>
      <c r="I9" s="2">
        <v>114</v>
      </c>
      <c r="J9" s="2">
        <v>114</v>
      </c>
      <c r="K9" s="2">
        <v>114</v>
      </c>
      <c r="L9" s="2">
        <v>114</v>
      </c>
      <c r="M9" s="2">
        <v>114</v>
      </c>
      <c r="N9" s="2">
        <v>114</v>
      </c>
      <c r="P9" s="2">
        <v>114</v>
      </c>
      <c r="Q9" s="2">
        <v>114</v>
      </c>
      <c r="R9" s="2">
        <v>114</v>
      </c>
      <c r="S9" s="2">
        <v>114</v>
      </c>
      <c r="T9" s="2">
        <v>114</v>
      </c>
      <c r="U9" s="20"/>
      <c r="V9" s="2">
        <v>114</v>
      </c>
      <c r="W9" s="2">
        <v>114</v>
      </c>
      <c r="X9" s="2">
        <v>114</v>
      </c>
      <c r="Y9" s="2">
        <v>114</v>
      </c>
      <c r="Z9" s="2">
        <v>114</v>
      </c>
      <c r="AA9" s="20"/>
    </row>
    <row r="10" spans="1:1011" x14ac:dyDescent="0.2">
      <c r="A10" s="27"/>
      <c r="B10" s="28" t="s">
        <v>55</v>
      </c>
      <c r="C10" s="29" t="s">
        <v>56</v>
      </c>
      <c r="D10" s="27">
        <v>27.8</v>
      </c>
      <c r="E10" s="28">
        <v>12.08</v>
      </c>
      <c r="F10" s="28">
        <v>0</v>
      </c>
      <c r="G10" s="28">
        <v>8.15</v>
      </c>
      <c r="H10" s="28">
        <v>9.0399999999999991</v>
      </c>
      <c r="I10" s="28">
        <v>10.15</v>
      </c>
      <c r="J10" s="28">
        <v>29.7</v>
      </c>
      <c r="K10" s="28">
        <v>3.47</v>
      </c>
      <c r="L10" s="28">
        <v>0.9</v>
      </c>
      <c r="M10" s="28">
        <v>5.67</v>
      </c>
      <c r="N10" s="28">
        <v>6.26</v>
      </c>
      <c r="O10" s="30"/>
      <c r="P10" s="28">
        <v>0</v>
      </c>
      <c r="Q10" s="28">
        <v>19.61</v>
      </c>
      <c r="R10" s="28">
        <v>0.47</v>
      </c>
      <c r="S10" s="28">
        <v>12.51</v>
      </c>
      <c r="T10" s="28">
        <v>6.36</v>
      </c>
      <c r="U10" s="30"/>
      <c r="V10" s="28">
        <v>0</v>
      </c>
      <c r="W10" s="28">
        <v>16.55</v>
      </c>
      <c r="X10" s="28">
        <v>14.94</v>
      </c>
      <c r="Y10" s="28">
        <v>52.47</v>
      </c>
      <c r="Z10" s="28">
        <v>2.72</v>
      </c>
      <c r="AA10" s="30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</row>
    <row r="11" spans="1:1011" x14ac:dyDescent="0.2">
      <c r="A11" s="27"/>
      <c r="B11" s="28" t="s">
        <v>57</v>
      </c>
      <c r="C11" s="29" t="s">
        <v>80</v>
      </c>
      <c r="D11" s="27">
        <v>3.45</v>
      </c>
      <c r="E11" s="28">
        <v>5.43</v>
      </c>
      <c r="F11" s="28">
        <v>0</v>
      </c>
      <c r="G11" s="28">
        <v>2.84</v>
      </c>
      <c r="H11" s="28">
        <v>2.63</v>
      </c>
      <c r="I11" s="28">
        <v>3.51</v>
      </c>
      <c r="J11" s="28">
        <v>4.54</v>
      </c>
      <c r="K11" s="28">
        <v>1.74</v>
      </c>
      <c r="L11" s="28">
        <v>1.2</v>
      </c>
      <c r="M11" s="28">
        <v>2.73</v>
      </c>
      <c r="N11" s="28">
        <v>1.4</v>
      </c>
      <c r="O11" s="30"/>
      <c r="P11" s="28">
        <v>0</v>
      </c>
      <c r="Q11" s="28">
        <v>8.9700000000000006</v>
      </c>
      <c r="R11" s="47">
        <v>2.52</v>
      </c>
      <c r="S11" s="28">
        <v>9.39</v>
      </c>
      <c r="T11" s="28">
        <v>2.81</v>
      </c>
      <c r="U11" s="30"/>
      <c r="V11" s="28">
        <v>0</v>
      </c>
      <c r="W11" s="46">
        <v>7.81</v>
      </c>
      <c r="X11" s="28">
        <v>15.66</v>
      </c>
      <c r="Y11" s="28">
        <v>-36.28</v>
      </c>
      <c r="Z11" s="28">
        <v>1.69</v>
      </c>
      <c r="AA11" s="30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</row>
    <row r="12" spans="1:1011" ht="38.25" x14ac:dyDescent="0.2">
      <c r="A12" s="31"/>
      <c r="B12" s="32" t="s">
        <v>58</v>
      </c>
      <c r="C12" s="33" t="s">
        <v>59</v>
      </c>
      <c r="D12" s="34">
        <f t="shared" ref="D12:N12" si="0">(D10*40%)+D10</f>
        <v>38.92</v>
      </c>
      <c r="E12" s="34">
        <f t="shared" si="0"/>
        <v>16.911999999999999</v>
      </c>
      <c r="F12" s="34">
        <f t="shared" si="0"/>
        <v>0</v>
      </c>
      <c r="G12" s="34">
        <f t="shared" si="0"/>
        <v>11.41</v>
      </c>
      <c r="H12" s="34">
        <f t="shared" si="0"/>
        <v>12.655999999999999</v>
      </c>
      <c r="I12" s="34">
        <f t="shared" si="0"/>
        <v>14.21</v>
      </c>
      <c r="J12" s="34">
        <f t="shared" si="0"/>
        <v>41.58</v>
      </c>
      <c r="K12" s="34">
        <f>(K10*40%)+K10</f>
        <v>4.8580000000000005</v>
      </c>
      <c r="L12" s="34">
        <f t="shared" si="0"/>
        <v>1.26</v>
      </c>
      <c r="M12" s="34">
        <f>(M10*40%)+M10</f>
        <v>7.9380000000000006</v>
      </c>
      <c r="N12" s="49">
        <f t="shared" si="0"/>
        <v>8.7639999999999993</v>
      </c>
      <c r="O12" s="35"/>
      <c r="P12" s="34">
        <f t="shared" ref="P12:T12" si="1">(P10*40%)+P10</f>
        <v>0</v>
      </c>
      <c r="Q12" s="48">
        <f t="shared" si="1"/>
        <v>27.454000000000001</v>
      </c>
      <c r="R12" s="34">
        <f>(R10*40%)+R10</f>
        <v>0.65799999999999992</v>
      </c>
      <c r="S12" s="34">
        <f t="shared" si="1"/>
        <v>17.513999999999999</v>
      </c>
      <c r="T12" s="34">
        <f t="shared" si="1"/>
        <v>8.9039999999999999</v>
      </c>
      <c r="U12" s="35"/>
      <c r="V12" s="34">
        <f t="shared" ref="V12:Z12" si="2">(V10*40%)+V10</f>
        <v>0</v>
      </c>
      <c r="W12" s="34">
        <f t="shared" si="2"/>
        <v>23.17</v>
      </c>
      <c r="X12" s="34">
        <f t="shared" si="2"/>
        <v>20.916</v>
      </c>
      <c r="Y12" s="34">
        <f t="shared" si="2"/>
        <v>73.457999999999998</v>
      </c>
      <c r="Z12" s="34">
        <f t="shared" si="2"/>
        <v>3.8080000000000003</v>
      </c>
      <c r="AA12" s="35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</row>
    <row r="13" spans="1:1011" ht="25.5" x14ac:dyDescent="0.2">
      <c r="A13" s="31"/>
      <c r="B13" s="36" t="s">
        <v>60</v>
      </c>
      <c r="C13" s="37" t="s">
        <v>61</v>
      </c>
      <c r="D13" s="38">
        <f t="shared" ref="D13:N13" si="3">D12/100000000</f>
        <v>3.8920000000000002E-7</v>
      </c>
      <c r="E13" s="38">
        <f t="shared" si="3"/>
        <v>1.6912E-7</v>
      </c>
      <c r="F13" s="38">
        <f t="shared" si="3"/>
        <v>0</v>
      </c>
      <c r="G13" s="38">
        <f t="shared" si="3"/>
        <v>1.141E-7</v>
      </c>
      <c r="H13" s="38">
        <f t="shared" si="3"/>
        <v>1.2655999999999999E-7</v>
      </c>
      <c r="I13" s="38">
        <f t="shared" si="3"/>
        <v>1.4210000000000001E-7</v>
      </c>
      <c r="J13" s="38">
        <f t="shared" si="3"/>
        <v>4.158E-7</v>
      </c>
      <c r="K13" s="38">
        <f t="shared" si="3"/>
        <v>4.8580000000000002E-8</v>
      </c>
      <c r="L13" s="38">
        <f t="shared" si="3"/>
        <v>1.26E-8</v>
      </c>
      <c r="M13" s="38">
        <f t="shared" si="3"/>
        <v>7.938E-8</v>
      </c>
      <c r="N13" s="38">
        <f t="shared" si="3"/>
        <v>8.7639999999999996E-8</v>
      </c>
      <c r="O13" s="35"/>
      <c r="P13" s="38">
        <f t="shared" ref="P13:T13" si="4">P12/100000000</f>
        <v>0</v>
      </c>
      <c r="Q13" s="38">
        <f t="shared" si="4"/>
        <v>2.7454000000000002E-7</v>
      </c>
      <c r="R13" s="38">
        <f t="shared" si="4"/>
        <v>6.5799999999999992E-9</v>
      </c>
      <c r="S13" s="38">
        <f t="shared" si="4"/>
        <v>1.7513999999999999E-7</v>
      </c>
      <c r="T13" s="38">
        <f t="shared" si="4"/>
        <v>8.9039999999999995E-8</v>
      </c>
      <c r="U13" s="35"/>
      <c r="V13" s="38">
        <f t="shared" ref="V13:Z13" si="5">V12/100000000</f>
        <v>0</v>
      </c>
      <c r="W13" s="38">
        <f t="shared" si="5"/>
        <v>2.3170000000000002E-7</v>
      </c>
      <c r="X13" s="38">
        <f t="shared" si="5"/>
        <v>2.0916E-7</v>
      </c>
      <c r="Y13" s="38">
        <f t="shared" si="5"/>
        <v>7.3458E-7</v>
      </c>
      <c r="Z13" s="38">
        <f t="shared" si="5"/>
        <v>3.8080000000000001E-8</v>
      </c>
      <c r="AA13" s="35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</row>
    <row r="14" spans="1:1011" ht="25.5" x14ac:dyDescent="0.2">
      <c r="B14" s="2" t="s">
        <v>62</v>
      </c>
      <c r="C14" s="39" t="s">
        <v>63</v>
      </c>
      <c r="D14" s="40">
        <f t="shared" ref="D14:N14" si="6">D11/D12</f>
        <v>8.8643371017471731E-2</v>
      </c>
      <c r="E14" s="40">
        <f t="shared" si="6"/>
        <v>0.32107379375591294</v>
      </c>
      <c r="F14" s="40" t="e">
        <f t="shared" si="6"/>
        <v>#DIV/0!</v>
      </c>
      <c r="G14" s="40">
        <f t="shared" si="6"/>
        <v>0.24890446976336544</v>
      </c>
      <c r="H14" s="40">
        <f t="shared" si="6"/>
        <v>0.20780657395701643</v>
      </c>
      <c r="I14" s="40">
        <f t="shared" si="6"/>
        <v>0.24700914848698097</v>
      </c>
      <c r="J14" s="40">
        <f t="shared" si="6"/>
        <v>0.10918710918710919</v>
      </c>
      <c r="K14" s="40">
        <f>K11/K12</f>
        <v>0.35817208727871547</v>
      </c>
      <c r="L14" s="40">
        <f t="shared" si="6"/>
        <v>0.95238095238095233</v>
      </c>
      <c r="M14" s="40">
        <f>M11/M12</f>
        <v>0.3439153439153439</v>
      </c>
      <c r="N14" s="40">
        <f t="shared" si="6"/>
        <v>0.15974440894568689</v>
      </c>
      <c r="P14" s="40" t="e">
        <f t="shared" ref="P14:T14" si="7">P11/P12</f>
        <v>#DIV/0!</v>
      </c>
      <c r="Q14" s="40">
        <f t="shared" si="7"/>
        <v>0.32672834559627012</v>
      </c>
      <c r="R14" s="40">
        <f>R11/R12</f>
        <v>3.8297872340425538</v>
      </c>
      <c r="S14" s="40">
        <f t="shared" si="7"/>
        <v>0.53614251455978079</v>
      </c>
      <c r="T14" s="40">
        <f t="shared" si="7"/>
        <v>0.31558849955076373</v>
      </c>
      <c r="V14" s="40" t="e">
        <f t="shared" ref="V14:Z14" si="8">V11/V12</f>
        <v>#DIV/0!</v>
      </c>
      <c r="W14" s="40">
        <f t="shared" si="8"/>
        <v>0.33707380233059986</v>
      </c>
      <c r="X14" s="40">
        <f t="shared" si="8"/>
        <v>0.74870912220309815</v>
      </c>
      <c r="Y14" s="40">
        <f t="shared" si="8"/>
        <v>-0.49388766369898446</v>
      </c>
      <c r="Z14" s="40">
        <f t="shared" si="8"/>
        <v>0.44380252100840334</v>
      </c>
    </row>
    <row r="15" spans="1:1011" ht="25.5" x14ac:dyDescent="0.2">
      <c r="B15" s="41" t="s">
        <v>64</v>
      </c>
      <c r="C15" s="42" t="s">
        <v>65</v>
      </c>
      <c r="D15" s="40">
        <f t="shared" ref="D15:N15" si="9">D14/D9</f>
        <v>7.7757342997782216E-4</v>
      </c>
      <c r="E15" s="40">
        <f t="shared" si="9"/>
        <v>2.8164367873325697E-3</v>
      </c>
      <c r="F15" s="40" t="e">
        <f t="shared" si="9"/>
        <v>#DIV/0!</v>
      </c>
      <c r="G15" s="40">
        <f t="shared" si="9"/>
        <v>2.1833725417839075E-3</v>
      </c>
      <c r="H15" s="40">
        <f t="shared" si="9"/>
        <v>1.8228646838334775E-3</v>
      </c>
      <c r="I15" s="40">
        <f t="shared" si="9"/>
        <v>2.1667469165524648E-3</v>
      </c>
      <c r="J15" s="40">
        <f t="shared" si="9"/>
        <v>9.5778165953604557E-4</v>
      </c>
      <c r="K15" s="40">
        <f t="shared" si="9"/>
        <v>3.1418604147255744E-3</v>
      </c>
      <c r="L15" s="40">
        <f t="shared" si="9"/>
        <v>8.3542188805346695E-3</v>
      </c>
      <c r="M15" s="40">
        <f t="shared" si="9"/>
        <v>3.0168012624152973E-3</v>
      </c>
      <c r="N15" s="50">
        <f t="shared" si="9"/>
        <v>1.4012667451376044E-3</v>
      </c>
      <c r="P15" s="40" t="e">
        <f t="shared" ref="P15:T15" si="10">P14/P9</f>
        <v>#DIV/0!</v>
      </c>
      <c r="Q15" s="40">
        <f t="shared" si="10"/>
        <v>2.8660381192655276E-3</v>
      </c>
      <c r="R15" s="40">
        <f t="shared" si="10"/>
        <v>3.3594624860022404E-2</v>
      </c>
      <c r="S15" s="40">
        <f t="shared" si="10"/>
        <v>4.7030045136822879E-3</v>
      </c>
      <c r="T15" s="40">
        <f t="shared" si="10"/>
        <v>2.7683201714979273E-3</v>
      </c>
      <c r="V15" s="40" t="e">
        <f t="shared" ref="V15:Z15" si="11">V14/V9</f>
        <v>#DIV/0!</v>
      </c>
      <c r="W15" s="40">
        <f t="shared" si="11"/>
        <v>2.9567877397421042E-3</v>
      </c>
      <c r="X15" s="40">
        <f t="shared" si="11"/>
        <v>6.5676238789745449E-3</v>
      </c>
      <c r="Y15" s="40">
        <f t="shared" si="11"/>
        <v>-4.3323479271840746E-3</v>
      </c>
      <c r="Z15" s="40">
        <f t="shared" si="11"/>
        <v>3.893004570249152E-3</v>
      </c>
    </row>
    <row r="16" spans="1:1011" ht="25.5" x14ac:dyDescent="0.2">
      <c r="A16" s="31"/>
      <c r="B16" s="2" t="s">
        <v>66</v>
      </c>
      <c r="C16" s="39" t="s">
        <v>67</v>
      </c>
      <c r="D16" s="43">
        <f t="shared" ref="D16:N16" si="12">D11/D9</f>
        <v>3.0263157894736843E-2</v>
      </c>
      <c r="E16" s="44">
        <f t="shared" si="12"/>
        <v>4.7631578947368421E-2</v>
      </c>
      <c r="F16" s="44">
        <f t="shared" si="12"/>
        <v>0</v>
      </c>
      <c r="G16" s="44">
        <f t="shared" si="12"/>
        <v>2.4912280701754386E-2</v>
      </c>
      <c r="H16" s="44">
        <f t="shared" si="12"/>
        <v>2.3070175438596491E-2</v>
      </c>
      <c r="I16" s="44">
        <f t="shared" si="12"/>
        <v>3.0789473684210523E-2</v>
      </c>
      <c r="J16" s="44">
        <f t="shared" si="12"/>
        <v>3.9824561403508769E-2</v>
      </c>
      <c r="K16" s="44">
        <f>K11/K9</f>
        <v>1.5263157894736841E-2</v>
      </c>
      <c r="L16" s="44">
        <f t="shared" si="12"/>
        <v>1.0526315789473684E-2</v>
      </c>
      <c r="M16" s="44">
        <f>M11/M9</f>
        <v>2.394736842105263E-2</v>
      </c>
      <c r="N16" s="44">
        <f t="shared" si="12"/>
        <v>1.2280701754385965E-2</v>
      </c>
      <c r="O16" s="35"/>
      <c r="P16" s="44">
        <f t="shared" ref="P16:T16" si="13">P11/P9</f>
        <v>0</v>
      </c>
      <c r="Q16" s="44">
        <f t="shared" si="13"/>
        <v>7.8684210526315801E-2</v>
      </c>
      <c r="R16" s="44">
        <f>R11/R9</f>
        <v>2.2105263157894735E-2</v>
      </c>
      <c r="S16" s="44">
        <f t="shared" si="13"/>
        <v>8.2368421052631591E-2</v>
      </c>
      <c r="T16" s="44">
        <f t="shared" si="13"/>
        <v>2.4649122807017546E-2</v>
      </c>
      <c r="U16" s="35"/>
      <c r="V16" s="44">
        <f t="shared" ref="V16:Z16" si="14">V11/V9</f>
        <v>0</v>
      </c>
      <c r="W16" s="44">
        <f t="shared" si="14"/>
        <v>6.8508771929824561E-2</v>
      </c>
      <c r="X16" s="44">
        <f t="shared" si="14"/>
        <v>0.13736842105263158</v>
      </c>
      <c r="Y16" s="44">
        <f t="shared" si="14"/>
        <v>-0.31824561403508772</v>
      </c>
      <c r="Z16" s="44">
        <f t="shared" si="14"/>
        <v>1.4824561403508772E-2</v>
      </c>
      <c r="AA16" s="35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</row>
    <row r="17" spans="1:1011" ht="7.9" customHeight="1" x14ac:dyDescent="0.2">
      <c r="A17" s="31"/>
      <c r="B17" s="2"/>
      <c r="C17" s="25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35"/>
      <c r="P17" s="44"/>
      <c r="Q17" s="44"/>
      <c r="R17" s="44"/>
      <c r="S17" s="44"/>
      <c r="T17" s="44"/>
      <c r="U17" s="35"/>
      <c r="V17" s="44"/>
      <c r="W17" s="44"/>
      <c r="X17" s="44"/>
      <c r="Y17" s="44"/>
      <c r="Z17" s="44"/>
      <c r="AA17" s="35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</row>
    <row r="18" spans="1:1011" x14ac:dyDescent="0.2">
      <c r="B18" s="21" t="s">
        <v>68</v>
      </c>
      <c r="C18" s="45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24"/>
      <c r="Q18" s="24"/>
      <c r="R18" s="24"/>
      <c r="S18" s="24"/>
      <c r="T18" s="24"/>
      <c r="V18" s="24"/>
      <c r="W18" s="24"/>
      <c r="X18" s="24"/>
      <c r="Y18" s="24"/>
      <c r="Z18" s="24"/>
    </row>
    <row r="19" spans="1:1011" x14ac:dyDescent="0.2">
      <c r="B19" s="2" t="s">
        <v>53</v>
      </c>
      <c r="C19" s="25" t="s">
        <v>54</v>
      </c>
      <c r="D19" s="26">
        <v>12</v>
      </c>
      <c r="E19" s="2">
        <v>12</v>
      </c>
      <c r="F19" s="2">
        <v>12</v>
      </c>
      <c r="G19" s="2">
        <v>12</v>
      </c>
      <c r="H19" s="2">
        <v>12</v>
      </c>
      <c r="I19" s="2">
        <v>12</v>
      </c>
      <c r="J19" s="2">
        <v>12</v>
      </c>
      <c r="K19" s="2">
        <v>12</v>
      </c>
      <c r="L19" s="2">
        <v>12</v>
      </c>
      <c r="M19" s="2">
        <v>12</v>
      </c>
      <c r="N19" s="2">
        <v>12</v>
      </c>
      <c r="P19" s="2">
        <v>12</v>
      </c>
      <c r="Q19" s="2">
        <v>12</v>
      </c>
      <c r="R19" s="2">
        <v>12</v>
      </c>
      <c r="S19" s="2">
        <v>12</v>
      </c>
      <c r="T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</row>
    <row r="20" spans="1:1011" x14ac:dyDescent="0.2">
      <c r="B20" s="28" t="s">
        <v>55</v>
      </c>
      <c r="C20" s="29" t="s">
        <v>56</v>
      </c>
      <c r="D20" s="27">
        <v>3.4</v>
      </c>
      <c r="E20" s="28">
        <v>0.31</v>
      </c>
      <c r="F20" s="28">
        <v>0</v>
      </c>
      <c r="G20" s="28">
        <v>1.9</v>
      </c>
      <c r="H20" s="28">
        <v>1.1299999999999999</v>
      </c>
      <c r="I20" s="28">
        <v>12.27</v>
      </c>
      <c r="J20" s="28">
        <v>4.2</v>
      </c>
      <c r="K20" s="28">
        <v>0</v>
      </c>
      <c r="L20" s="28">
        <v>0</v>
      </c>
      <c r="M20" s="28">
        <v>30.85</v>
      </c>
      <c r="N20" s="28">
        <v>0</v>
      </c>
      <c r="P20" s="28">
        <v>0.3</v>
      </c>
      <c r="Q20" s="28">
        <v>57.54</v>
      </c>
      <c r="R20" s="28">
        <v>0</v>
      </c>
      <c r="S20" s="28">
        <v>38.729999999999997</v>
      </c>
      <c r="T20" s="28">
        <v>1.33</v>
      </c>
      <c r="V20" s="28">
        <v>2.8</v>
      </c>
      <c r="W20" s="28">
        <v>32.49</v>
      </c>
      <c r="X20" s="28">
        <v>38.58</v>
      </c>
      <c r="Y20" s="28">
        <v>2.66</v>
      </c>
      <c r="Z20" s="28">
        <v>3.57</v>
      </c>
    </row>
    <row r="21" spans="1:1011" x14ac:dyDescent="0.2">
      <c r="B21" s="28" t="s">
        <v>57</v>
      </c>
      <c r="C21" s="29" t="s">
        <v>80</v>
      </c>
      <c r="D21" s="27">
        <v>2.4300000000000002</v>
      </c>
      <c r="E21" s="28">
        <v>1.1299999999999999</v>
      </c>
      <c r="F21" s="28">
        <v>0</v>
      </c>
      <c r="G21" s="28">
        <v>5.66</v>
      </c>
      <c r="H21" s="28">
        <v>4.45</v>
      </c>
      <c r="I21" s="28">
        <v>2.9</v>
      </c>
      <c r="J21" s="28">
        <v>50.79</v>
      </c>
      <c r="K21" s="28">
        <v>0</v>
      </c>
      <c r="L21" s="46">
        <v>0</v>
      </c>
      <c r="M21" s="47">
        <v>2.9</v>
      </c>
      <c r="N21" s="47">
        <v>0</v>
      </c>
      <c r="P21" s="47">
        <v>17.62</v>
      </c>
      <c r="Q21" s="47">
        <v>-6.91</v>
      </c>
      <c r="R21" s="47">
        <v>0</v>
      </c>
      <c r="S21" s="47">
        <v>5.83</v>
      </c>
      <c r="T21" s="28">
        <v>1.1200000000000001</v>
      </c>
      <c r="V21" s="46">
        <v>4.5199999999999996</v>
      </c>
      <c r="W21" s="28">
        <v>9.06</v>
      </c>
      <c r="X21" s="46">
        <v>24.81</v>
      </c>
      <c r="Y21" s="46">
        <v>1.2</v>
      </c>
      <c r="Z21" s="46">
        <v>0.7</v>
      </c>
    </row>
    <row r="22" spans="1:1011" ht="38.25" x14ac:dyDescent="0.2">
      <c r="B22" s="32" t="s">
        <v>58</v>
      </c>
      <c r="C22" s="33" t="s">
        <v>59</v>
      </c>
      <c r="D22" s="34">
        <f t="shared" ref="D22:N22" si="15">(D20*40%)+D20</f>
        <v>4.76</v>
      </c>
      <c r="E22" s="34">
        <f t="shared" si="15"/>
        <v>0.434</v>
      </c>
      <c r="F22" s="34">
        <f t="shared" si="15"/>
        <v>0</v>
      </c>
      <c r="G22" s="34">
        <f t="shared" si="15"/>
        <v>2.66</v>
      </c>
      <c r="H22" s="34">
        <f t="shared" si="15"/>
        <v>1.5819999999999999</v>
      </c>
      <c r="I22" s="34">
        <f t="shared" si="15"/>
        <v>17.178000000000001</v>
      </c>
      <c r="J22" s="48">
        <f t="shared" si="15"/>
        <v>5.8800000000000008</v>
      </c>
      <c r="K22" s="34">
        <f t="shared" si="15"/>
        <v>0</v>
      </c>
      <c r="L22" s="34">
        <f t="shared" si="15"/>
        <v>0</v>
      </c>
      <c r="M22" s="34">
        <f t="shared" si="15"/>
        <v>43.190000000000005</v>
      </c>
      <c r="N22" s="34">
        <f t="shared" si="15"/>
        <v>0</v>
      </c>
      <c r="P22" s="48">
        <f t="shared" ref="P22:T22" si="16">(P20*40%)+P20</f>
        <v>0.42</v>
      </c>
      <c r="Q22" s="34">
        <f t="shared" si="16"/>
        <v>80.555999999999997</v>
      </c>
      <c r="R22" s="34">
        <f>(R20*40%)+R20</f>
        <v>0</v>
      </c>
      <c r="S22" s="34">
        <f t="shared" si="16"/>
        <v>54.221999999999994</v>
      </c>
      <c r="T22" s="34">
        <f t="shared" si="16"/>
        <v>1.8620000000000001</v>
      </c>
      <c r="V22" s="34">
        <f t="shared" ref="V22:Z22" si="17">(V20*40%)+V20</f>
        <v>3.92</v>
      </c>
      <c r="W22" s="34">
        <f t="shared" si="17"/>
        <v>45.486000000000004</v>
      </c>
      <c r="X22" s="34">
        <f t="shared" si="17"/>
        <v>54.012</v>
      </c>
      <c r="Y22" s="34">
        <f t="shared" si="17"/>
        <v>3.7240000000000002</v>
      </c>
      <c r="Z22" s="34">
        <f t="shared" si="17"/>
        <v>4.9979999999999993</v>
      </c>
    </row>
    <row r="23" spans="1:1011" ht="25.5" x14ac:dyDescent="0.2">
      <c r="B23" s="36" t="s">
        <v>60</v>
      </c>
      <c r="C23" s="37" t="s">
        <v>61</v>
      </c>
      <c r="D23" s="38">
        <f t="shared" ref="D23:N23" si="18">D22/100000000</f>
        <v>4.7599999999999996E-8</v>
      </c>
      <c r="E23" s="38">
        <f t="shared" si="18"/>
        <v>4.3400000000000003E-9</v>
      </c>
      <c r="F23" s="38">
        <f t="shared" si="18"/>
        <v>0</v>
      </c>
      <c r="G23" s="38">
        <f t="shared" si="18"/>
        <v>2.66E-8</v>
      </c>
      <c r="H23" s="38">
        <f t="shared" si="18"/>
        <v>1.5819999999999999E-8</v>
      </c>
      <c r="I23" s="38">
        <f t="shared" si="18"/>
        <v>1.7178000000000002E-7</v>
      </c>
      <c r="J23" s="38">
        <f t="shared" si="18"/>
        <v>5.880000000000001E-8</v>
      </c>
      <c r="K23" s="38">
        <f t="shared" si="18"/>
        <v>0</v>
      </c>
      <c r="L23" s="38">
        <f t="shared" si="18"/>
        <v>0</v>
      </c>
      <c r="M23" s="38">
        <f t="shared" si="18"/>
        <v>4.3190000000000005E-7</v>
      </c>
      <c r="N23" s="38">
        <f t="shared" si="18"/>
        <v>0</v>
      </c>
      <c r="P23" s="38">
        <f t="shared" ref="P23:T23" si="19">P22/100000000</f>
        <v>4.1999999999999996E-9</v>
      </c>
      <c r="Q23" s="38">
        <f t="shared" si="19"/>
        <v>8.0556000000000002E-7</v>
      </c>
      <c r="R23" s="38">
        <f t="shared" si="19"/>
        <v>0</v>
      </c>
      <c r="S23" s="38">
        <f t="shared" si="19"/>
        <v>5.4221999999999999E-7</v>
      </c>
      <c r="T23" s="38">
        <f t="shared" si="19"/>
        <v>1.8620000000000001E-8</v>
      </c>
      <c r="V23" s="38">
        <f t="shared" ref="V23:Z23" si="20">V22/100000000</f>
        <v>3.92E-8</v>
      </c>
      <c r="W23" s="38">
        <f t="shared" si="20"/>
        <v>4.5486000000000004E-7</v>
      </c>
      <c r="X23" s="38">
        <f t="shared" si="20"/>
        <v>5.4012000000000005E-7</v>
      </c>
      <c r="Y23" s="38">
        <f t="shared" si="20"/>
        <v>3.7240000000000001E-8</v>
      </c>
      <c r="Z23" s="38">
        <f t="shared" si="20"/>
        <v>4.9979999999999995E-8</v>
      </c>
    </row>
    <row r="24" spans="1:1011" ht="25.5" x14ac:dyDescent="0.2">
      <c r="B24" s="2" t="s">
        <v>62</v>
      </c>
      <c r="C24" s="39" t="s">
        <v>63</v>
      </c>
      <c r="D24" s="40">
        <f t="shared" ref="D24:N24" si="21">D21/D22</f>
        <v>0.51050420168067234</v>
      </c>
      <c r="E24" s="40">
        <f t="shared" si="21"/>
        <v>2.6036866359447002</v>
      </c>
      <c r="F24" s="40" t="e">
        <f t="shared" si="21"/>
        <v>#DIV/0!</v>
      </c>
      <c r="G24" s="40">
        <f t="shared" si="21"/>
        <v>2.1278195488721803</v>
      </c>
      <c r="H24" s="40">
        <f t="shared" si="21"/>
        <v>2.8128950695322379</v>
      </c>
      <c r="I24" s="40">
        <f t="shared" si="21"/>
        <v>0.1688205844685062</v>
      </c>
      <c r="J24" s="40">
        <f t="shared" si="21"/>
        <v>8.6377551020408152</v>
      </c>
      <c r="K24" s="40" t="e">
        <f t="shared" si="21"/>
        <v>#DIV/0!</v>
      </c>
      <c r="L24" s="40" t="e">
        <f t="shared" si="21"/>
        <v>#DIV/0!</v>
      </c>
      <c r="M24" s="40">
        <f t="shared" si="21"/>
        <v>6.7145172493632777E-2</v>
      </c>
      <c r="N24" s="40" t="e">
        <f t="shared" si="21"/>
        <v>#DIV/0!</v>
      </c>
      <c r="P24" s="40">
        <f t="shared" ref="P24:T24" si="22">P21/P22</f>
        <v>41.952380952380956</v>
      </c>
      <c r="Q24" s="40">
        <f t="shared" si="22"/>
        <v>-8.5778837082278167E-2</v>
      </c>
      <c r="R24" s="40" t="e">
        <f>R21/R22</f>
        <v>#DIV/0!</v>
      </c>
      <c r="S24" s="40">
        <f t="shared" si="22"/>
        <v>0.10752093246283798</v>
      </c>
      <c r="T24" s="40">
        <f t="shared" si="22"/>
        <v>0.60150375939849632</v>
      </c>
      <c r="V24" s="40">
        <f t="shared" ref="V24:Z24" si="23">V21/V22</f>
        <v>1.1530612244897958</v>
      </c>
      <c r="W24" s="40">
        <f t="shared" si="23"/>
        <v>0.19918216594116869</v>
      </c>
      <c r="X24" s="40">
        <f t="shared" si="23"/>
        <v>0.45934236836258607</v>
      </c>
      <c r="Y24" s="40">
        <f t="shared" si="23"/>
        <v>0.32223415682062295</v>
      </c>
      <c r="Z24" s="40">
        <f t="shared" si="23"/>
        <v>0.14005602240896359</v>
      </c>
    </row>
    <row r="25" spans="1:1011" ht="25.5" x14ac:dyDescent="0.2">
      <c r="B25" s="41" t="s">
        <v>64</v>
      </c>
      <c r="C25" s="42" t="s">
        <v>65</v>
      </c>
      <c r="D25" s="40">
        <f t="shared" ref="D25:N25" si="24">D24/D19</f>
        <v>4.2542016806722698E-2</v>
      </c>
      <c r="E25" s="40">
        <f t="shared" si="24"/>
        <v>0.21697388632872502</v>
      </c>
      <c r="F25" s="40" t="e">
        <f t="shared" si="24"/>
        <v>#DIV/0!</v>
      </c>
      <c r="G25" s="40">
        <f t="shared" si="24"/>
        <v>0.17731829573934835</v>
      </c>
      <c r="H25" s="40">
        <f t="shared" si="24"/>
        <v>0.23440792246101982</v>
      </c>
      <c r="I25" s="40">
        <f t="shared" si="24"/>
        <v>1.4068382039042183E-2</v>
      </c>
      <c r="J25" s="40">
        <f t="shared" si="24"/>
        <v>0.7198129251700679</v>
      </c>
      <c r="K25" s="40" t="e">
        <f t="shared" si="24"/>
        <v>#DIV/0!</v>
      </c>
      <c r="L25" s="40" t="e">
        <f t="shared" si="24"/>
        <v>#DIV/0!</v>
      </c>
      <c r="M25" s="40">
        <f t="shared" si="24"/>
        <v>5.5954310411360647E-3</v>
      </c>
      <c r="N25" s="40" t="e">
        <f t="shared" si="24"/>
        <v>#DIV/0!</v>
      </c>
      <c r="P25" s="40">
        <f t="shared" ref="P25:T25" si="25">P24/P19</f>
        <v>3.4960317460317465</v>
      </c>
      <c r="Q25" s="40">
        <f t="shared" si="25"/>
        <v>-7.1482364235231806E-3</v>
      </c>
      <c r="R25" s="40" t="e">
        <f t="shared" si="25"/>
        <v>#DIV/0!</v>
      </c>
      <c r="S25" s="40">
        <f t="shared" si="25"/>
        <v>8.960077705236498E-3</v>
      </c>
      <c r="T25" s="40">
        <f t="shared" si="25"/>
        <v>5.0125313283208024E-2</v>
      </c>
      <c r="V25" s="40">
        <f t="shared" ref="V25:Z25" si="26">V24/V19</f>
        <v>9.6088435374149642E-2</v>
      </c>
      <c r="W25" s="40">
        <f t="shared" si="26"/>
        <v>1.6598513828430726E-2</v>
      </c>
      <c r="X25" s="40">
        <f t="shared" si="26"/>
        <v>3.8278530696882175E-2</v>
      </c>
      <c r="Y25" s="40">
        <f t="shared" si="26"/>
        <v>2.6852846401718578E-2</v>
      </c>
      <c r="Z25" s="40">
        <f t="shared" si="26"/>
        <v>1.1671335200746966E-2</v>
      </c>
    </row>
    <row r="26" spans="1:1011" ht="25.5" x14ac:dyDescent="0.2">
      <c r="B26" s="2" t="s">
        <v>66</v>
      </c>
      <c r="C26" s="39" t="s">
        <v>67</v>
      </c>
      <c r="D26" s="43">
        <f t="shared" ref="D26:N26" si="27">D21/D19</f>
        <v>0.20250000000000001</v>
      </c>
      <c r="E26" s="44">
        <f t="shared" si="27"/>
        <v>9.4166666666666662E-2</v>
      </c>
      <c r="F26" s="44">
        <f t="shared" si="27"/>
        <v>0</v>
      </c>
      <c r="G26" s="44">
        <f t="shared" si="27"/>
        <v>0.47166666666666668</v>
      </c>
      <c r="H26" s="44">
        <f t="shared" si="27"/>
        <v>0.37083333333333335</v>
      </c>
      <c r="I26" s="44">
        <f t="shared" si="27"/>
        <v>0.24166666666666667</v>
      </c>
      <c r="J26" s="44">
        <f t="shared" si="27"/>
        <v>4.2324999999999999</v>
      </c>
      <c r="K26" s="44">
        <f t="shared" si="27"/>
        <v>0</v>
      </c>
      <c r="L26" s="44">
        <f t="shared" si="27"/>
        <v>0</v>
      </c>
      <c r="M26" s="44">
        <f t="shared" si="27"/>
        <v>0.24166666666666667</v>
      </c>
      <c r="N26" s="44">
        <f t="shared" si="27"/>
        <v>0</v>
      </c>
      <c r="P26" s="44">
        <f t="shared" ref="P26:T26" si="28">P21/P19</f>
        <v>1.4683333333333335</v>
      </c>
      <c r="Q26" s="44">
        <f t="shared" si="28"/>
        <v>-0.57583333333333331</v>
      </c>
      <c r="R26" s="44">
        <f>R21/R19</f>
        <v>0</v>
      </c>
      <c r="S26" s="44">
        <f t="shared" si="28"/>
        <v>0.48583333333333334</v>
      </c>
      <c r="T26" s="44">
        <f t="shared" si="28"/>
        <v>9.3333333333333338E-2</v>
      </c>
      <c r="V26" s="44">
        <f t="shared" ref="V26:Z26" si="29">V21/V19</f>
        <v>0.37666666666666665</v>
      </c>
      <c r="W26" s="44">
        <f t="shared" si="29"/>
        <v>0.755</v>
      </c>
      <c r="X26" s="44">
        <f t="shared" si="29"/>
        <v>2.0674999999999999</v>
      </c>
      <c r="Y26" s="44">
        <f t="shared" si="29"/>
        <v>9.9999999999999992E-2</v>
      </c>
      <c r="Z26" s="44">
        <f t="shared" si="29"/>
        <v>5.8333333333333327E-2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Ref. EURUSD</vt:lpstr>
      <vt:lpstr>Ref. USDJPY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Douglas Hoffmann</cp:lastModifiedBy>
  <cp:revision>1</cp:revision>
  <dcterms:created xsi:type="dcterms:W3CDTF">2024-08-09T16:19:45Z</dcterms:created>
  <dcterms:modified xsi:type="dcterms:W3CDTF">2024-09-25T22:40:39Z</dcterms:modified>
  <dc:language>pt-BR</dc:language>
</cp:coreProperties>
</file>